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definedNames>
    <definedName name="_xlnm.Print_Titles" localSheetId="0">Лист1!$5:$5</definedName>
    <definedName name="_xlnm.Print_Area" localSheetId="0">Лист1!$A$1:$J$269</definedName>
  </definedNames>
  <calcPr calcId="124519"/>
</workbook>
</file>

<file path=xl/calcChain.xml><?xml version="1.0" encoding="utf-8"?>
<calcChain xmlns="http://schemas.openxmlformats.org/spreadsheetml/2006/main">
  <c r="F86" i="1"/>
  <c r="G86"/>
  <c r="H86"/>
  <c r="I86"/>
  <c r="J86"/>
  <c r="E86"/>
  <c r="G45"/>
  <c r="G257"/>
  <c r="G260"/>
  <c r="G79" l="1"/>
  <c r="G19"/>
  <c r="G7"/>
  <c r="F257" l="1"/>
  <c r="E257"/>
  <c r="F256" l="1"/>
  <c r="F79"/>
  <c r="E79"/>
  <c r="E46"/>
  <c r="F46"/>
  <c r="I256" l="1"/>
  <c r="J256"/>
  <c r="H256"/>
  <c r="G256"/>
  <c r="H79" l="1"/>
  <c r="I79"/>
  <c r="J79"/>
  <c r="H46" l="1"/>
  <c r="I46"/>
  <c r="J46"/>
  <c r="G46"/>
  <c r="F29"/>
  <c r="G29"/>
  <c r="H29"/>
  <c r="I29"/>
  <c r="J29"/>
  <c r="E29"/>
  <c r="F19" l="1"/>
  <c r="H19"/>
  <c r="I19"/>
  <c r="J19"/>
  <c r="E19"/>
  <c r="G48" l="1"/>
  <c r="H260"/>
  <c r="I260"/>
  <c r="J260"/>
  <c r="G261"/>
  <c r="H261"/>
  <c r="I261"/>
  <c r="J261"/>
  <c r="H257"/>
  <c r="I257"/>
  <c r="J257"/>
  <c r="E26"/>
  <c r="F15"/>
  <c r="G15"/>
  <c r="H15"/>
  <c r="I15"/>
  <c r="J15"/>
  <c r="E15"/>
  <c r="E256" l="1"/>
  <c r="E90" l="1"/>
  <c r="F261"/>
  <c r="E261"/>
  <c r="F260"/>
  <c r="E260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F78" l="1"/>
  <c r="H7"/>
  <c r="I7"/>
  <c r="J7"/>
  <c r="F26"/>
  <c r="G78" l="1"/>
  <c r="H78"/>
  <c r="I78"/>
  <c r="J78"/>
  <c r="E78"/>
  <c r="F48"/>
  <c r="H48"/>
  <c r="I48"/>
  <c r="J48"/>
  <c r="E48"/>
  <c r="F7"/>
  <c r="E7"/>
  <c r="F11"/>
  <c r="G11"/>
  <c r="H11"/>
  <c r="I11"/>
  <c r="J11"/>
  <c r="E11"/>
  <c r="F9"/>
  <c r="G9"/>
  <c r="H9"/>
  <c r="I9"/>
  <c r="J9"/>
  <c r="E9"/>
  <c r="G26"/>
  <c r="H26"/>
  <c r="I26"/>
  <c r="J26"/>
  <c r="F56" l="1"/>
  <c r="F50" s="1"/>
  <c r="G56"/>
  <c r="H56"/>
  <c r="H50" s="1"/>
  <c r="I56"/>
  <c r="I50" s="1"/>
  <c r="J56"/>
  <c r="J50" s="1"/>
  <c r="E56"/>
  <c r="E50" s="1"/>
  <c r="F43"/>
  <c r="F36" s="1"/>
  <c r="F24" s="1"/>
  <c r="G43"/>
  <c r="H43"/>
  <c r="H36" s="1"/>
  <c r="H24" s="1"/>
  <c r="I43"/>
  <c r="I36" s="1"/>
  <c r="I24" s="1"/>
  <c r="J43"/>
  <c r="J36" s="1"/>
  <c r="J24" s="1"/>
  <c r="E43"/>
  <c r="E36" s="1"/>
  <c r="E24" s="1"/>
  <c r="F90"/>
  <c r="I90"/>
  <c r="J90"/>
  <c r="G50" l="1"/>
  <c r="F6"/>
  <c r="F267" s="1"/>
  <c r="G36"/>
  <c r="I6"/>
  <c r="J6"/>
  <c r="G24" l="1"/>
  <c r="J267"/>
  <c r="I267"/>
  <c r="E6"/>
  <c r="E267" l="1"/>
  <c r="H90"/>
  <c r="H6" s="1"/>
  <c r="H267" s="1"/>
  <c r="G90" l="1"/>
  <c r="G6" l="1"/>
  <c r="G267" l="1"/>
</calcChain>
</file>

<file path=xl/sharedStrings.xml><?xml version="1.0" encoding="utf-8"?>
<sst xmlns="http://schemas.openxmlformats.org/spreadsheetml/2006/main" count="765" uniqueCount="462">
  <si>
    <t>№ п/п</t>
  </si>
  <si>
    <t>Код</t>
  </si>
  <si>
    <t>Наименование</t>
  </si>
  <si>
    <t>Прогноз доходов бюджета</t>
  </si>
  <si>
    <t>Итого</t>
  </si>
  <si>
    <t>тыс.руб.</t>
  </si>
  <si>
    <t xml:space="preserve">Наименование главного администратора (администратора) доходов бюджета </t>
  </si>
  <si>
    <t>Классификация доходов бюджета</t>
  </si>
  <si>
    <t xml:space="preserve">на 2022 г. </t>
  </si>
  <si>
    <t>Саратовская таможня</t>
  </si>
  <si>
    <t>Отделение по Саратовской области Волго-Вятского главного управления Центрального банка Российской Федерации</t>
  </si>
  <si>
    <t>Межрегиональное управление Федеральной службы по регулированию алкогольного рынка по Приволжскому федеральному округу</t>
  </si>
  <si>
    <t>Главное управление МЧС России по Саратовской области</t>
  </si>
  <si>
    <t>Управление Федеральной службы войск национальной гвардии Российской Федерации по Саратовской области</t>
  </si>
  <si>
    <t>Управление ФНС России по Саратовской области</t>
  </si>
  <si>
    <t>Главное управление Министерства внутренних дел Российской Федерации по Саратовской области</t>
  </si>
  <si>
    <t>Доходы от возврата дебиторской задолженности прошлых лет</t>
  </si>
  <si>
    <t>Иные доходы от компенсации затрат бюджета муниципального образования «Город Саратов»</t>
  </si>
  <si>
    <t>Доходы, поступающие в порядке возмещения расходов, понесенных в связи с эксплуатацией  имущества городских округов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</si>
  <si>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</si>
  <si>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Управление Федеральной службы государственной регистрации, кадастра и картографии по Саратовской области</t>
  </si>
  <si>
    <t>Плата за негативное воздействие на окружающую среду</t>
  </si>
  <si>
    <t>Государственная пошлина за выдачу разрешения на установку рекламной конструкции</t>
  </si>
  <si>
    <t>Прочие поступления от использования имущества, находящегося в собственности городских округов (плата за наем муниципальных жилых помещений)</t>
  </si>
  <si>
    <t>250 1 11 09044 04 0001 120</t>
  </si>
  <si>
    <t>251 1 11 09044 04 0001 120</t>
  </si>
  <si>
    <t>252 1 11 09044 04 0001 120</t>
  </si>
  <si>
    <t>253 1 11 09044 04 0001 120</t>
  </si>
  <si>
    <t>254 1 11 09044 04 0001 120</t>
  </si>
  <si>
    <t>255 1 11 09044 04 0001 120</t>
  </si>
  <si>
    <t>Комитет по управлению имуществом города Саратова</t>
  </si>
  <si>
    <t>Земельный налог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</si>
  <si>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</si>
  <si>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</si>
  <si>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</si>
  <si>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</si>
  <si>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</si>
  <si>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</si>
  <si>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</si>
  <si>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182 1 05 02000 02 0000 110</t>
  </si>
  <si>
    <t>100 1 03 02000 01 0000 110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</si>
  <si>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</si>
  <si>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</si>
  <si>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000 1 05 00000 00 0000 000</t>
  </si>
  <si>
    <t>НАЛОГИ НА СОВОКУПНЫЙ ДОХОД</t>
  </si>
  <si>
    <t>000 1 06 00000 00 0000 000</t>
  </si>
  <si>
    <t>НАЛОГИ НА ИМУЩЕСТВО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</si>
  <si>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</si>
  <si>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</si>
  <si>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</si>
  <si>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000 1 09 00000 00 0000 000</t>
  </si>
  <si>
    <t>ЗАДОЛЖЕННОСТЬ И ПЕРЕРАСЧЕТЫ ПО ОТМЕНЕННЫМ НАЛОГАМ, СБОРАМ И ИНЫМ ОБЯЗАТЕЛЬНЫМ ПЛАТЕЖАМ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</si>
  <si>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</si>
  <si>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</si>
  <si>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</si>
  <si>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</si>
  <si>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</si>
  <si>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</si>
  <si>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</si>
  <si>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000 1 11 05034 04 0000 120</t>
  </si>
  <si>
    <t>УФК по Саратовской области</t>
  </si>
  <si>
    <t>Доходы от сдачи в аренду имущества, составляющего казну городских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</si>
  <si>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</si>
  <si>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</si>
  <si>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</si>
  <si>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</si>
  <si>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046 1 14 02040 04 0000 410</t>
  </si>
  <si>
    <t>046 1 14 06012 04 0000 430</t>
  </si>
  <si>
    <t>046 1 14 06024 04 0000 430</t>
  </si>
  <si>
    <t>046 1 14 06312 04 0000 430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</si>
  <si>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</si>
  <si>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</si>
  <si>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</si>
  <si>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</si>
  <si>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000 1 14 00000 00 0000 000</t>
  </si>
  <si>
    <t>ДОХОДЫ ОТ ПРОДАЖИ МАТЕРИАЛЬНЫХ И НЕМАТЕРИАЛЬНЫХ АКТИВОВ</t>
  </si>
  <si>
    <t>000 116 00000 00 0000 000</t>
  </si>
  <si>
    <t>Невыясненные поступления, зачисляемые в бюджеты городских округов</t>
  </si>
  <si>
    <t>ПРОЧИЕ НЕНАЛОГОВЫЕ ДОХОДЫ</t>
  </si>
  <si>
    <t>182 1 01 02000 01 0000 110</t>
  </si>
  <si>
    <t xml:space="preserve">Налог на доходы физических лиц  </t>
  </si>
  <si>
    <t>117 116 07010 04 0000 140</t>
  </si>
  <si>
    <t xml:space="preserve">итого по коду 1130206404000130  </t>
  </si>
  <si>
    <t>ПЛАТЕЖИ ПРИ ПОЛЬЗОВАНИИ ПРИРОДНЫМИ РЕСУРСАМИ</t>
  </si>
  <si>
    <t>ШТРАФЫ, САНКЦИИ, ВОЗМЕЩЕНИЕ УЩЕРБА</t>
  </si>
  <si>
    <t>А.С. Струков</t>
  </si>
  <si>
    <t xml:space="preserve">Председатель комитета по финансам 
администрации муниципального образования «Город Саратов» </t>
  </si>
  <si>
    <t>Администрация Ленинского района муниципального образования «Город Саратов»</t>
  </si>
  <si>
    <t>Администрация Заводского района муниципального образования «Город Саратов»</t>
  </si>
  <si>
    <t>Администрация Октябрьского района муниципального образования «Город Саратов»</t>
  </si>
  <si>
    <t>Администрация Фрунзенского района муниципального образования «Город Саратов»</t>
  </si>
  <si>
    <t>Администрация Кировского района муниципального образования «Город Саратов»</t>
  </si>
  <si>
    <t>Администрация Волжского района муниципального образования «Город Саратов»</t>
  </si>
  <si>
    <t>Комитет по образованию администрации муниципального образования «Город Саратов»</t>
  </si>
  <si>
    <t>Избирательная комиссия муниципального образования «Город Саратов»</t>
  </si>
  <si>
    <t>Комитет по финансам администрации муниципального образования «Город Саратов»</t>
  </si>
  <si>
    <t>Упрвление по труду и социальному развитию администрации муниципального образования «Город Саратов»</t>
  </si>
  <si>
    <t>Комитет по строительству и инженерной защите администрации муниципального образования «Город Саратов»</t>
  </si>
  <si>
    <t>Администрация муниципального образования «Город Саратов»</t>
  </si>
  <si>
    <t>Комитет по архитектуре  администрации муниципального образования  «Город Саратов»</t>
  </si>
  <si>
    <t>Комитет дорожного хозяйства, благоустройства и транспорта администрации муниципального образования «Город Саратов»</t>
  </si>
  <si>
    <t>Контрольно-счетная палата муниципального образования «Город Саратов»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</si>
  <si>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</si>
  <si>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Налог, взимаемый в связи с применением патентной системы налогообложения, зачисляемый в бюджеты городских округов</t>
  </si>
  <si>
    <t>000 2 00 00000 00 0000 150</t>
  </si>
  <si>
    <t>БЕЗВОЗМЕЗДНЫЕ ПОСТУПЛЕНИЯ</t>
  </si>
  <si>
    <t>000 2 02 00000 00 0000 150</t>
  </si>
  <si>
    <t xml:space="preserve">БЕЗВОЗМЕЗДНЫЕ ПОСТУПЛЕНИЯ ОТ ДРУГИХ БЮДЖЕТОВ БЮДЖЕТНОЙ СИСТЕМЫ РОССИЙСКОЙ ФЕДЕРАЦИИ </t>
  </si>
  <si>
    <t>000 2 02 10000 00 0000 150</t>
  </si>
  <si>
    <t>Дотации бюджетам бюджетной системы Российской Федерации</t>
  </si>
  <si>
    <t>000 2 02 20000 00 0000 150</t>
  </si>
  <si>
    <t xml:space="preserve">Субсидии бюджетам бюджетной системы Российской Федерации 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</si>
  <si>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</si>
  <si>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</si>
  <si>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</si>
  <si>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</si>
  <si>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000 2 19 00000 00 0000 150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</si>
  <si>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</si>
  <si>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по коду 1130299404000130  </t>
  </si>
  <si>
    <t>итого по коду 11109044040001120</t>
  </si>
  <si>
    <t xml:space="preserve">на 2023 г. </t>
  </si>
  <si>
    <t>Транспортный налог</t>
  </si>
  <si>
    <t>036 116 01053 01 0059 140</t>
  </si>
  <si>
    <t>036 116 01053 01 0063 140</t>
  </si>
  <si>
    <t>036 116 01053 01 9000 140</t>
  </si>
  <si>
    <t>036 116 01063 01 0008 140</t>
  </si>
  <si>
    <t>036 116 01063 01 0009 140</t>
  </si>
  <si>
    <t>036 116 01063 01 0091 140</t>
  </si>
  <si>
    <t>036 116 01063 01 0101 140</t>
  </si>
  <si>
    <t>036 116 01063 01 9000 140</t>
  </si>
  <si>
    <t>036 116 01073 01 0017 140</t>
  </si>
  <si>
    <t>036 116 01073 01 0019 140</t>
  </si>
  <si>
    <t>036 116 01073 01 0027 140</t>
  </si>
  <si>
    <t>036 116 01073 01 9000 140</t>
  </si>
  <si>
    <t>036 116 01083 01 0037 140</t>
  </si>
  <si>
    <t>036 116 01083 01 0281 140</t>
  </si>
  <si>
    <t>036 116 01093 01 9000 140</t>
  </si>
  <si>
    <t>036 116 01113 01 9000 140</t>
  </si>
  <si>
    <t>036 116 01123 01 9000 140</t>
  </si>
  <si>
    <t>036 116 01133 01 0025 140</t>
  </si>
  <si>
    <t>036 116 01133 01 0028 140</t>
  </si>
  <si>
    <t>036 116 01133 01 9000 140</t>
  </si>
  <si>
    <t>036 116 01143 01 0002 140</t>
  </si>
  <si>
    <t>036 116 01143 01 0005 140</t>
  </si>
  <si>
    <t>036 116 01143 01 0016 140</t>
  </si>
  <si>
    <t>036 116 01143 01 0028 140</t>
  </si>
  <si>
    <t>036 116 01143 01 0102 140</t>
  </si>
  <si>
    <t>036 116 01143 01 0171 140</t>
  </si>
  <si>
    <t>036 116 01143 01 9000 140</t>
  </si>
  <si>
    <t>036 116 01153 01 9000 140</t>
  </si>
  <si>
    <t>036 116 01173 01 9000 140</t>
  </si>
  <si>
    <t>036 116 01193 01 0005 140</t>
  </si>
  <si>
    <t>036 116 01193 01 0007 140</t>
  </si>
  <si>
    <t>036 116 01193 01 0012 140</t>
  </si>
  <si>
    <t>036 116 01193 01 0013 140</t>
  </si>
  <si>
    <t>036 116 01193 01 0020 140</t>
  </si>
  <si>
    <t>036 116 01193 01 0029 140</t>
  </si>
  <si>
    <t>036 116 01193 01 0030 140</t>
  </si>
  <si>
    <t>036 116 01193 01 0401 140</t>
  </si>
  <si>
    <t>036 116 01193 01 9000 140</t>
  </si>
  <si>
    <t>036 116 01203 01 0004 140</t>
  </si>
  <si>
    <t>036 116 01203 01 0021 140</t>
  </si>
  <si>
    <t>036 116 01203 01 9000 140</t>
  </si>
  <si>
    <t>117 116 10123 01 0041 140</t>
  </si>
  <si>
    <t>121 116 01194 01 0000 140</t>
  </si>
  <si>
    <t>121 116 02010 02 2399 140</t>
  </si>
  <si>
    <t>121 116 02020 02 0000 140</t>
  </si>
  <si>
    <t>121 116 10123 01 0041 140</t>
  </si>
  <si>
    <t>124 116 01154 01 0000 140</t>
  </si>
  <si>
    <t>124 116 01157 01 0000 140</t>
  </si>
  <si>
    <t>250 116 01053 01 2302 140</t>
  </si>
  <si>
    <t>250 116 01063 01 2302 140</t>
  </si>
  <si>
    <t>250 116 01073 01 2302 140</t>
  </si>
  <si>
    <t>250 116 01113 01 2302 140</t>
  </si>
  <si>
    <t>250 116 01193 01 2302 140</t>
  </si>
  <si>
    <t>250 116 01203 01 2302 140</t>
  </si>
  <si>
    <t>250 116 10123 01 0041 140</t>
  </si>
  <si>
    <t>251 116 01053 01 2302 140</t>
  </si>
  <si>
    <t>251 116 01063 01 2302 140</t>
  </si>
  <si>
    <t>251 116 01073 01 2302 140</t>
  </si>
  <si>
    <t>251 116 01203 01 2302 140</t>
  </si>
  <si>
    <t>252 116 01053 01 2302 140</t>
  </si>
  <si>
    <t>252 116 01063 01 2302 140</t>
  </si>
  <si>
    <t>252 116 01073 01 2302 140</t>
  </si>
  <si>
    <t>252 116 01193 01 2302 140</t>
  </si>
  <si>
    <t>252 116 01203 01 2302 140</t>
  </si>
  <si>
    <t>252 116 10123 01 0041 140</t>
  </si>
  <si>
    <t>253 116 01053 01 2302 140</t>
  </si>
  <si>
    <t>253 116 01063 01 2302 140</t>
  </si>
  <si>
    <t>253 116 01073 01 2302 140</t>
  </si>
  <si>
    <t>253 116 10123 01 0041 140</t>
  </si>
  <si>
    <t>254 116 01053 01 2302 140</t>
  </si>
  <si>
    <t>254 116 01063 01 2302 140</t>
  </si>
  <si>
    <t>254 116 01073 01 2302 140</t>
  </si>
  <si>
    <t>254 116 01203 01 2302 140</t>
  </si>
  <si>
    <t>255 116 01053 01 2302 140</t>
  </si>
  <si>
    <t>255 116 01063 01 2302 140</t>
  </si>
  <si>
    <t>255 116 01073 01 2302 140</t>
  </si>
  <si>
    <t>255 116 01113 01 2302 140</t>
  </si>
  <si>
    <t>255 116 01203 01 2302 140</t>
  </si>
  <si>
    <t>255 116 10123 01 0041 140</t>
  </si>
  <si>
    <t>Комитет по обеспечению деятельности мировых судей по Саратовской области</t>
  </si>
  <si>
    <t>007 116 10123 01 0041 140</t>
  </si>
  <si>
    <t>008 116 10123 01 0041 140</t>
  </si>
  <si>
    <t>010 116 10123 01 0041 140</t>
  </si>
  <si>
    <t>013 116 10123 01 0041 140</t>
  </si>
  <si>
    <t>016 116 10123 01 0041 140</t>
  </si>
  <si>
    <t>018 116 01053 01 9000 140</t>
  </si>
  <si>
    <t>032 116 01153 01 9000 140</t>
  </si>
  <si>
    <t>036 116 01053 01 0027 140</t>
  </si>
  <si>
    <t>036 116 01103 01 9000 140</t>
  </si>
  <si>
    <t>036 116 01193 01 0009 140</t>
  </si>
  <si>
    <t>037 116 10123 01 0041 140</t>
  </si>
  <si>
    <t>043 116 10123 01 0041 140</t>
  </si>
  <si>
    <t>043 116 11050 01 0000 140</t>
  </si>
  <si>
    <t>046 116 01074 01 0000 140</t>
  </si>
  <si>
    <t>046 116 07010 04 0000 140</t>
  </si>
  <si>
    <t>046 116 07090 04 0000 140</t>
  </si>
  <si>
    <t>046 116 10032 04 0000 140</t>
  </si>
  <si>
    <t>048 116 10123 01 0041 140</t>
  </si>
  <si>
    <t>048 116 11050 01 0000 140</t>
  </si>
  <si>
    <t>076 116 10123 01 0041 140</t>
  </si>
  <si>
    <t>081 116 10123 01 0041 140</t>
  </si>
  <si>
    <t>096 116 10123 01 0041 140</t>
  </si>
  <si>
    <t>106 116 10123 01 0041 140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</si>
  <si>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</si>
  <si>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</si>
  <si>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прав(штрафы за нарушение требований к ведению образовательной деятельности и организации образовательного процесса)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</si>
  <si>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</si>
  <si>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</si>
  <si>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</si>
  <si>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</si>
  <si>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законодательства об организации предоставления государственных и муниципальных услуг)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</si>
  <si>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</si>
  <si>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</si>
  <si>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</si>
  <si>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</si>
  <si>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правонарушенияхРедакция не действует,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</si>
  <si>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</si>
  <si>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</si>
  <si>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</si>
  <si>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</si>
  <si>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</si>
  <si>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 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</si>
  <si>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</si>
  <si>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</si>
  <si>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 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</si>
  <si>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требований законодательства о хранении документов и информации, содержащейся в информационных системах) 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</si>
  <si>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порядка предоставления информации о деятельности государственных органов и органов местного самоуправления)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</si>
  <si>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</si>
  <si>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</si>
  <si>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продажу товаров,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контрольно-кассовой техники)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</si>
  <si>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</si>
  <si>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прав(штрафы за нарушение требований законодательства об участии в долевом строительстве многоквартирных домов и (или) иных объектов недвижимости)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</si>
  <si>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</si>
  <si>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Административные штрафы, установленные Главой 14 Кодекса Российской Федерации об административных правонарушенияхРедакция не действует,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</si>
  <si>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</si>
  <si>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</si>
  <si>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 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</si>
  <si>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</si>
  <si>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нарушение порядка предоставления земельных или лесных участков либо водных объектов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</si>
  <si>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</si>
  <si>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</si>
  <si>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прав(штрафы за осуществление деятельности, не связанной с извлечением прибыли, без специального разрешения (лицензии)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</si>
  <si>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</si>
  <si>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</si>
  <si>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требований пожарной безопасности) 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</si>
  <si>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 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</si>
  <si>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 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</si>
  <si>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</si>
  <si>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</si>
  <si>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</si>
  <si>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</si>
  <si>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</si>
  <si>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122 116 07090 04 0000 140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</si>
  <si>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</si>
  <si>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</si>
  <si>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</si>
  <si>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</si>
  <si>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141 116 10123 01 0041 140</t>
  </si>
  <si>
    <t>147 116 07090 04 0000 140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</si>
  <si>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</si>
  <si>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153 116 10123 01 0041 140</t>
  </si>
  <si>
    <t>157 116 10123 01 0041 140</t>
  </si>
  <si>
    <t>160 116 10123 01 0041 140</t>
  </si>
  <si>
    <t>177 116 10123 01 0041 140</t>
  </si>
  <si>
    <t>180 116 10123 01 0041 140</t>
  </si>
  <si>
    <t>182 116 10123 01 0041 140</t>
  </si>
  <si>
    <t>182 116 10129 01 0041 140</t>
  </si>
  <si>
    <t>188 116 10123 01 0041 140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</si>
  <si>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</si>
  <si>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253 116 01203 01 2302 140</t>
  </si>
  <si>
    <t>321 116 10123 01 0041 140</t>
  </si>
  <si>
    <t>498 116 10123 01 0041 140</t>
  </si>
  <si>
    <t>999 116 10123 01 0041 140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</si>
  <si>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</si>
  <si>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</si>
  <si>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</si>
  <si>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</si>
  <si>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</si>
  <si>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</si>
  <si>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(штрафы, налагаемые комиссиями по делам несовершеннолетних и защите их прав)</t>
  </si>
  <si>
    <t>252 116 07010 04 0000 140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</si>
  <si>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
</t>
  </si>
  <si>
    <t>255 116 07010 04 0000 140</t>
  </si>
  <si>
    <t>Управление по охране объектов культурного наследия Правительства Саратовской области</t>
  </si>
  <si>
    <t>251 116 10123 01 0041 140</t>
  </si>
  <si>
    <t>251 116 01123 01 2302 140</t>
  </si>
  <si>
    <t>Административные штрафы, установленные Главой 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</si>
  <si>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 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(иные штрафы)</t>
  </si>
  <si>
    <t>Комитет охотничьего хозяйства и рыболовства Саратовской области</t>
  </si>
  <si>
    <t>Министерство экономического развития Саратовской области</t>
  </si>
  <si>
    <t>Управление ветеринарии Правительства Саратовской области</t>
  </si>
  <si>
    <t>Государственная инспекция по надзору за техническим состоянием самоходных машин и других видов техники Саратовской области</t>
  </si>
  <si>
    <t>Государственная жилищная инспекция Саратовской области</t>
  </si>
  <si>
    <t>Министерство природных ресурсов и экологии Саратовской области</t>
  </si>
  <si>
    <t>Министерство образования Саратовской области</t>
  </si>
  <si>
    <t>Счетная палата Саратовской области</t>
  </si>
  <si>
    <t>Нижне-Волжское межрегиональное управление государственного автодорожного надзора Федеральной службы по надзору в сфере транспорта</t>
  </si>
  <si>
    <t>046 1 11 09080 04 0001 120</t>
  </si>
  <si>
    <t>046 1 11 09080 04 0002 120</t>
  </si>
  <si>
    <t>182 1 05 03000 01 0000 110</t>
  </si>
  <si>
    <t>182 1 05 04010 02 0000 110</t>
  </si>
  <si>
    <t>182 1 06 01020 04 0000 110</t>
  </si>
  <si>
    <t>182 1 06 04000 00 0000 110</t>
  </si>
  <si>
    <t>182 1 06 06000 00 0000 110</t>
  </si>
  <si>
    <t>182 1 08 03010 01 0000 110</t>
  </si>
  <si>
    <t>123 1 08 07150 01 0000 110</t>
  </si>
  <si>
    <t>046 1 11 01040 04 0000 120</t>
  </si>
  <si>
    <t>046 1 11 05012 04 0000 120</t>
  </si>
  <si>
    <t>046 1 11 05024 04 0000 120</t>
  </si>
  <si>
    <t>147 1 11 05034 04 0000 120</t>
  </si>
  <si>
    <t>250 1 11 05034 04 0000 120</t>
  </si>
  <si>
    <t>046 1 11 05074 04 0000 120</t>
  </si>
  <si>
    <t>000 1 12 00000 00 0000 120</t>
  </si>
  <si>
    <t>048 1 12 01000 00 0000 120</t>
  </si>
  <si>
    <t>000 1 13 00000 00 0000 000</t>
  </si>
  <si>
    <t>146 1 13 02064 04 0000 130</t>
  </si>
  <si>
    <t>147 1 13 02064 04 0000 130</t>
  </si>
  <si>
    <t>250 1 13 02064 04 0000 130</t>
  </si>
  <si>
    <t>252 1 13 02064 04 0000 130</t>
  </si>
  <si>
    <t>046 1 13 02994 04 0200 130</t>
  </si>
  <si>
    <t>046 1 13 02994 04 0900 130</t>
  </si>
  <si>
    <t>047 1 13 02994 04 0200 130</t>
  </si>
  <si>
    <t>056 1 13 02994 04 0900 130</t>
  </si>
  <si>
    <t>116 1 13 02994 04 0200 130</t>
  </si>
  <si>
    <t>116 1 13 02994 04 0900 130</t>
  </si>
  <si>
    <t>122 1 13 02994 04 0200 130</t>
  </si>
  <si>
    <t>122 1 13 02994 04 0900 130</t>
  </si>
  <si>
    <t>125 1 13 02994 04 0900 130</t>
  </si>
  <si>
    <t>146 1 13 02994 04 0200 130</t>
  </si>
  <si>
    <t>147 1 13 02994 04 0200 130</t>
  </si>
  <si>
    <t>147 1 13 02994 04 0900 130</t>
  </si>
  <si>
    <t>250 1 13 02994 04 0200 130</t>
  </si>
  <si>
    <t>250 1 13 02994 04 0900 130</t>
  </si>
  <si>
    <t>251 1 13 02994 04 0200 130</t>
  </si>
  <si>
    <t>251 1 13 02994 04 0900 130</t>
  </si>
  <si>
    <t>253 1 13 02994 04 0200 130</t>
  </si>
  <si>
    <t>255 1 13 02994 04 0200 130</t>
  </si>
  <si>
    <t>255 1 13 02994 04 0900 130</t>
  </si>
  <si>
    <t>Комитет по жилищно-коммунальному хозяйству администрации муниципального образования «Город Саратов»</t>
  </si>
  <si>
    <t xml:space="preserve">Реестр источников доходов бюджета муниципального образования «Город Саратов»
на 2022 год и плановый период 2023 и 2024  годов
</t>
  </si>
  <si>
    <t>Оценка исполнения       2021 г.</t>
  </si>
  <si>
    <t xml:space="preserve">на 2024 г. </t>
  </si>
  <si>
    <t>251 1 08 04020 01 0000 110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</si>
  <si>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</t>
  </si>
  <si>
    <t>046 1 11 05312 04 0000 120</t>
  </si>
  <si>
    <t>046 1 11 05324 04 0000 120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</si>
  <si>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</si>
  <si>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</si>
  <si>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046 1 11 07014 04 0000 120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</si>
  <si>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(доходы от продажи права на размещение рекламных конструкций)</t>
  </si>
  <si>
    <t>123 1 11 09080 04 0001 120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</si>
  <si>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право на размещение нестационарного торгового объекта)</t>
  </si>
  <si>
    <t>итого по коду 11109080040001120</t>
  </si>
  <si>
    <t>121 1 13 02994 04 0900 130</t>
  </si>
  <si>
    <t>254 1 13 02994 04 0900 130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</si>
  <si>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</si>
  <si>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043 116 01073 01 0011 140</t>
  </si>
  <si>
    <t>043 116 01203 01 9000 140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</si>
  <si>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пользование объектами животного мира и водными биологическими ресурсами без разрешения) </t>
  </si>
  <si>
    <t>036 116 01063 01 0017 140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</si>
  <si>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законодательства Российской Федерации о защите детей от информации, причиняющей вред их здоровью и (или) развитию)</t>
  </si>
  <si>
    <t>036 116 01073 01 0012 140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</si>
  <si>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авторских и смежных прав, изобретательских и патентных прав)</t>
  </si>
  <si>
    <t>036 116 01083 01 0002 140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</si>
  <si>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несоблюдение экологических и санитарно-эпидемиологических требований при обращении с отходами производства и потребления, веществами, разрушающими озоновый слой, или иными опасными веществами)</t>
  </si>
  <si>
    <t>036 116 01103 01 0003 140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</si>
  <si>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(штрафы за нарушение правил производства, заготовки, перевозки, хранения, переработки, использования и реализации подкарантинной продукции (подкарантинного материала, подкарантинного груза)) </t>
  </si>
  <si>
    <t>036 116 01113 01 0020 140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</si>
  <si>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прибыли, без специального разрешения (лицензии)</t>
  </si>
  <si>
    <t>036 116 01133 01 0007 140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</si>
  <si>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несоблюдение установленных правил и норм, регулирующих порядок проектирования, строительства и эксплуатации сетей и сооружений связи) </t>
  </si>
  <si>
    <t>036 116 01143 01 0401 140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</si>
  <si>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требований законодательства в области технического осмотра транспортных средств)</t>
  </si>
  <si>
    <t>036 116 01163 01 0000 140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</si>
  <si>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</si>
  <si>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036 116 01163 01 9000 140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</si>
  <si>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 (иные штрафы)</t>
  </si>
  <si>
    <t>036 116 01183 01 0000 140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</si>
  <si>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</si>
  <si>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036 116 01203 01 0025 140</t>
  </si>
  <si>
    <t>002 116 01133 01 9000 140</t>
  </si>
  <si>
    <t>Управление делами Правительства Саратовской области</t>
  </si>
  <si>
    <t>016 116 01193 01 9000 140</t>
  </si>
  <si>
    <t>016 116 11050 01 0000 140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</si>
  <si>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</si>
  <si>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018 116 01193 01 9000 140</t>
  </si>
  <si>
    <t>018 116 01193 01 0030 140</t>
  </si>
  <si>
    <t>056 116 01154 01 0000 140</t>
  </si>
  <si>
    <t>056 116 07010 04 0000 140</t>
  </si>
  <si>
    <t>117 116 07090 04 0000 140</t>
  </si>
  <si>
    <t>121 116 01074 01 0000 140</t>
  </si>
  <si>
    <t>121 116 07090 04 0000 140</t>
  </si>
  <si>
    <t>125 116 07010 04 0000 140</t>
  </si>
  <si>
    <t>125 116 10032 04 0000 140</t>
  </si>
  <si>
    <t>146 116 07010 04 0000 140</t>
  </si>
  <si>
    <t>147 116 10032 04 0000 140</t>
  </si>
  <si>
    <t>172 116 10123 01 0041 140</t>
  </si>
  <si>
    <t>Приволжское межрегиональное территориальное управление Федерального агентства по техническому регулированию и метрологии</t>
  </si>
  <si>
    <t>250 116 01123 01 2302 140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</si>
  <si>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</si>
  <si>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250 116 07010 04 0000 140</t>
  </si>
  <si>
    <t>251 116 02010 02 2399 140</t>
  </si>
  <si>
    <t>251 116 07010 04 0000 140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</si>
  <si>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(штрафы, налагаемые административными комиссиями, а также мировыми судьями по делам об административных правонарушениях, протоколы по которым составлены должностными лицами органов местного самоуправления)</t>
  </si>
  <si>
    <t>252 116 01123 01 2302 140</t>
  </si>
  <si>
    <t>252 116 02010 02 2399 140</t>
  </si>
  <si>
    <t>253 116 02010 02 2399 140</t>
  </si>
  <si>
    <t>254 116 02010 02 2399 140</t>
  </si>
  <si>
    <t>253 116 07010 04 0000 140</t>
  </si>
  <si>
    <t>253 116 07090 04 0000 140</t>
  </si>
  <si>
    <t>254 116 10031 04 0000 140</t>
  </si>
  <si>
    <t>254 116 07010 04 0000 140</t>
  </si>
  <si>
    <t>255 116 01123 01 2302 140</t>
  </si>
  <si>
    <t>255 116 02010 02 2302 140</t>
  </si>
  <si>
    <t>501 116 01203 01 9000 140</t>
  </si>
  <si>
    <t>Межрегиональное управление Росприроднадзора по Саратовской и Пензенской областям</t>
  </si>
  <si>
    <t>Управление защиты населения и территорий города от чрезвычайных ситуаций администрации муниципального образования «Город Саратов»</t>
  </si>
  <si>
    <t>Комитет по обеспечению деятельности мировых судей Саратовской области</t>
  </si>
  <si>
    <t>Волго-Каспийское территориальное управление Федерального агентства по рыболовству (Росрыболовство)</t>
  </si>
  <si>
    <t xml:space="preserve">Управление Федеральной службы по ветеринарному и фитосанитарному надзору по Саратовской области </t>
  </si>
  <si>
    <t>Управление Федеральной службы по надзору в сфере связи, информационных технологий и массовых коммуникаций по Саратовской области (Роскомнадзор)</t>
  </si>
  <si>
    <t>Управление Федеральной службы по надзору в сфере защиты прав потребителей и благополучия человека по Саратовской области (Роспотребнадзор)</t>
  </si>
  <si>
    <t>Территориальный орган Федеральной службы государственной статистики по Саратовской области (Саратовстат)</t>
  </si>
  <si>
    <t>Средне-Поволжское управление Федеральной службы по экологическому, технологическому и атомному надзору (Ростехнадзор)</t>
  </si>
  <si>
    <t>Кассовые поступления по состоянию
 на 1 октября 2021 г.</t>
  </si>
  <si>
    <t>254 113 01994 04 0000 130</t>
  </si>
  <si>
    <t>Прочие доходы от оказания платных услуг (работ) получателями средств бюджетов городских округов</t>
  </si>
  <si>
    <t>250 1 14 02040 04 0000 440</t>
  </si>
  <si>
    <t>251 1 14 02040 04 0000 440</t>
  </si>
  <si>
    <t>253 1 14 02040 04 0000 440</t>
  </si>
  <si>
    <t>Прочие неналоговые доходы бюджетов городских округов</t>
  </si>
  <si>
    <t>000 1 17 05040 04 0000 180</t>
  </si>
  <si>
    <t>Доходы от продажи квартир, находящихся в собственности городских округов</t>
  </si>
  <si>
    <t>046 1 14 01040 04 0000 410</t>
  </si>
  <si>
    <t>итого по коду 11402040040000440</t>
  </si>
  <si>
    <t>итого по коду
11600000000000000</t>
  </si>
  <si>
    <t>000 1 17 01040 04 0000 180</t>
  </si>
  <si>
    <t>000 1 17 00000 00 0000 000</t>
  </si>
  <si>
    <t xml:space="preserve">Прогноз доходов бюджета 
на 2021 г.* </t>
  </si>
  <si>
    <t>* уточненные бюджетные назначения на 1 октября 2021 года</t>
  </si>
</sst>
</file>

<file path=xl/styles.xml><?xml version="1.0" encoding="utf-8"?>
<styleSheet xmlns="http://schemas.openxmlformats.org/spreadsheetml/2006/main">
  <numFmts count="2">
    <numFmt numFmtId="164" formatCode="#,##0.0_ ;[Red]\-#,##0.0\ "/>
    <numFmt numFmtId="165" formatCode="#,##0_ ;[Red]\-#,##0\ 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9.9"/>
      <color theme="10"/>
      <name val="Calibri"/>
      <family val="2"/>
      <charset val="204"/>
    </font>
    <font>
      <sz val="10"/>
      <name val="Arial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164" fontId="3" fillId="2" borderId="1" xfId="1" applyNumberFormat="1" applyFont="1" applyFill="1" applyBorder="1" applyAlignment="1" applyProtection="1">
      <alignment horizontal="right" wrapText="1"/>
      <protection hidden="1"/>
    </xf>
    <xf numFmtId="164" fontId="3" fillId="2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0" xfId="0" applyNumberFormat="1" applyFont="1" applyFill="1"/>
    <xf numFmtId="165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vertical="top" wrapText="1" shrinkToFit="1"/>
    </xf>
    <xf numFmtId="164" fontId="3" fillId="2" borderId="0" xfId="0" applyNumberFormat="1" applyFont="1" applyFill="1" applyBorder="1" applyAlignment="1">
      <alignment horizontal="center" vertical="center" wrapText="1" shrinkToFit="1"/>
    </xf>
    <xf numFmtId="164" fontId="4" fillId="2" borderId="0" xfId="0" applyNumberFormat="1" applyFont="1" applyFill="1" applyBorder="1" applyAlignment="1">
      <alignment horizontal="right" wrapText="1" shrinkToFit="1"/>
    </xf>
    <xf numFmtId="164" fontId="7" fillId="2" borderId="0" xfId="0" applyNumberFormat="1" applyFont="1" applyFill="1" applyAlignment="1">
      <alignment horizontal="left" vertical="top"/>
    </xf>
    <xf numFmtId="164" fontId="3" fillId="2" borderId="0" xfId="0" applyNumberFormat="1" applyFont="1" applyFill="1" applyBorder="1" applyAlignment="1">
      <alignment horizontal="center" wrapText="1" shrinkToFit="1"/>
    </xf>
    <xf numFmtId="165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left" wrapText="1" shrinkToFit="1"/>
    </xf>
    <xf numFmtId="164" fontId="3" fillId="2" borderId="0" xfId="0" applyNumberFormat="1" applyFont="1" applyFill="1" applyAlignment="1"/>
    <xf numFmtId="164" fontId="3" fillId="2" borderId="1" xfId="0" applyNumberFormat="1" applyFont="1" applyFill="1" applyBorder="1" applyAlignment="1">
      <alignment horizontal="center" vertical="center" wrapText="1" shrinkToFi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/>
    <xf numFmtId="164" fontId="3" fillId="2" borderId="3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center" vertical="top" wrapText="1" shrinkToFit="1"/>
    </xf>
    <xf numFmtId="164" fontId="3" fillId="2" borderId="0" xfId="0" applyNumberFormat="1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 applyProtection="1">
      <alignment horizontal="right" wrapText="1"/>
      <protection hidden="1"/>
    </xf>
    <xf numFmtId="164" fontId="6" fillId="2" borderId="1" xfId="1" applyNumberFormat="1" applyFont="1" applyFill="1" applyBorder="1" applyAlignment="1" applyProtection="1">
      <alignment horizontal="center" vertical="top" wrapText="1"/>
      <protection hidden="1"/>
    </xf>
    <xf numFmtId="164" fontId="6" fillId="2" borderId="1" xfId="0" applyNumberFormat="1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 applyProtection="1">
      <alignment horizontal="center" vertical="top" wrapText="1"/>
      <protection hidden="1"/>
    </xf>
    <xf numFmtId="164" fontId="6" fillId="2" borderId="3" xfId="1" applyNumberFormat="1" applyFont="1" applyFill="1" applyBorder="1" applyAlignment="1" applyProtection="1">
      <alignment horizontal="center" vertical="top"/>
      <protection hidden="1"/>
    </xf>
    <xf numFmtId="49" fontId="3" fillId="2" borderId="1" xfId="27" applyNumberFormat="1" applyFont="1" applyFill="1" applyBorder="1" applyAlignment="1" applyProtection="1">
      <alignment horizontal="center" vertical="top" wrapText="1"/>
      <protection hidden="1"/>
    </xf>
    <xf numFmtId="164" fontId="6" fillId="2" borderId="4" xfId="1" applyNumberFormat="1" applyFont="1" applyFill="1" applyBorder="1" applyAlignment="1" applyProtection="1">
      <alignment horizontal="center" vertical="top"/>
      <protection hidden="1"/>
    </xf>
    <xf numFmtId="164" fontId="6" fillId="2" borderId="1" xfId="1" applyNumberFormat="1" applyFont="1" applyFill="1" applyBorder="1" applyAlignment="1" applyProtection="1">
      <alignment horizontal="center" vertical="top"/>
      <protection hidden="1"/>
    </xf>
    <xf numFmtId="0" fontId="6" fillId="2" borderId="1" xfId="1" applyNumberFormat="1" applyFont="1" applyFill="1" applyBorder="1" applyAlignment="1" applyProtection="1">
      <alignment horizontal="center" vertical="top" wrapText="1"/>
      <protection hidden="1"/>
    </xf>
    <xf numFmtId="49" fontId="3" fillId="2" borderId="4" xfId="29" applyNumberFormat="1" applyFont="1" applyFill="1" applyBorder="1" applyAlignment="1" applyProtection="1">
      <alignment horizontal="center" vertical="top" wrapText="1"/>
      <protection hidden="1"/>
    </xf>
    <xf numFmtId="0" fontId="3" fillId="2" borderId="3" xfId="29" applyNumberFormat="1" applyFont="1" applyFill="1" applyBorder="1" applyAlignment="1" applyProtection="1">
      <alignment horizontal="center" vertical="top" wrapText="1"/>
      <protection hidden="1"/>
    </xf>
    <xf numFmtId="0" fontId="6" fillId="2" borderId="1" xfId="1" applyNumberFormat="1" applyFont="1" applyFill="1" applyBorder="1" applyAlignment="1" applyProtection="1">
      <alignment horizontal="center" vertical="top"/>
      <protection hidden="1"/>
    </xf>
    <xf numFmtId="0" fontId="3" fillId="2" borderId="1" xfId="1" applyNumberFormat="1" applyFont="1" applyFill="1" applyBorder="1" applyAlignment="1" applyProtection="1">
      <alignment horizontal="center" vertical="top"/>
      <protection hidden="1"/>
    </xf>
    <xf numFmtId="0" fontId="3" fillId="2" borderId="4" xfId="1" applyNumberFormat="1" applyFont="1" applyFill="1" applyBorder="1" applyAlignment="1" applyProtection="1">
      <alignment horizontal="center" vertical="top"/>
      <protection hidden="1"/>
    </xf>
    <xf numFmtId="49" fontId="3" fillId="2" borderId="1" xfId="1" applyNumberFormat="1" applyFont="1" applyFill="1" applyBorder="1" applyAlignment="1" applyProtection="1">
      <alignment horizontal="center" vertical="top"/>
      <protection hidden="1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1" xfId="1" applyNumberFormat="1" applyFont="1" applyFill="1" applyBorder="1" applyAlignment="1" applyProtection="1">
      <alignment horizontal="left" vertical="top" wrapText="1"/>
      <protection hidden="1"/>
    </xf>
    <xf numFmtId="164" fontId="5" fillId="2" borderId="1" xfId="1" applyNumberFormat="1" applyFont="1" applyFill="1" applyBorder="1" applyAlignment="1" applyProtection="1">
      <alignment horizontal="left" vertical="top" wrapText="1"/>
      <protection hidden="1"/>
    </xf>
    <xf numFmtId="164" fontId="3" fillId="0" borderId="1" xfId="1" applyNumberFormat="1" applyFont="1" applyFill="1" applyBorder="1" applyAlignment="1" applyProtection="1">
      <alignment horizontal="left" vertical="top" wrapText="1"/>
      <protection hidden="1"/>
    </xf>
    <xf numFmtId="164" fontId="3" fillId="2" borderId="3" xfId="1" applyNumberFormat="1" applyFont="1" applyFill="1" applyBorder="1" applyAlignment="1" applyProtection="1">
      <alignment horizontal="left" vertical="top" wrapText="1"/>
      <protection hidden="1"/>
    </xf>
    <xf numFmtId="0" fontId="3" fillId="2" borderId="1" xfId="27" applyNumberFormat="1" applyFont="1" applyFill="1" applyBorder="1" applyAlignment="1" applyProtection="1">
      <alignment horizontal="left" vertical="top" wrapText="1"/>
      <protection hidden="1"/>
    </xf>
    <xf numFmtId="0" fontId="3" fillId="0" borderId="4" xfId="9" applyNumberFormat="1" applyFont="1" applyFill="1" applyBorder="1" applyAlignment="1" applyProtection="1">
      <alignment horizontal="left" vertical="top" wrapText="1"/>
      <protection hidden="1"/>
    </xf>
    <xf numFmtId="0" fontId="3" fillId="0" borderId="1" xfId="9" applyNumberFormat="1" applyFont="1" applyFill="1" applyBorder="1" applyAlignment="1" applyProtection="1">
      <alignment horizontal="left" vertical="top" wrapText="1"/>
      <protection hidden="1"/>
    </xf>
    <xf numFmtId="0" fontId="3" fillId="2" borderId="4" xfId="27" applyNumberFormat="1" applyFont="1" applyFill="1" applyBorder="1" applyAlignment="1" applyProtection="1">
      <alignment horizontal="left" vertical="top" wrapText="1"/>
      <protection hidden="1"/>
    </xf>
    <xf numFmtId="0" fontId="3" fillId="2" borderId="1" xfId="28" applyNumberFormat="1" applyFont="1" applyFill="1" applyBorder="1" applyAlignment="1" applyProtection="1">
      <alignment horizontal="left" vertical="top" wrapText="1"/>
      <protection hidden="1"/>
    </xf>
    <xf numFmtId="0" fontId="3" fillId="0" borderId="1" xfId="10" applyNumberFormat="1" applyFont="1" applyFill="1" applyBorder="1" applyAlignment="1" applyProtection="1">
      <alignment horizontal="left" vertical="top" wrapText="1"/>
      <protection hidden="1"/>
    </xf>
    <xf numFmtId="0" fontId="3" fillId="2" borderId="1" xfId="15" applyNumberFormat="1" applyFont="1" applyFill="1" applyBorder="1" applyAlignment="1" applyProtection="1">
      <alignment horizontal="left" vertical="top" wrapText="1"/>
      <protection hidden="1"/>
    </xf>
    <xf numFmtId="0" fontId="3" fillId="0" borderId="1" xfId="11" applyNumberFormat="1" applyFont="1" applyFill="1" applyBorder="1" applyAlignment="1" applyProtection="1">
      <alignment horizontal="left" vertical="top" wrapText="1"/>
      <protection hidden="1"/>
    </xf>
    <xf numFmtId="0" fontId="3" fillId="2" borderId="1" xfId="23" applyNumberFormat="1" applyFont="1" applyFill="1" applyBorder="1" applyAlignment="1" applyProtection="1">
      <alignment horizontal="left" vertical="top" wrapText="1"/>
      <protection hidden="1"/>
    </xf>
    <xf numFmtId="0" fontId="3" fillId="0" borderId="4" xfId="12" applyNumberFormat="1" applyFont="1" applyFill="1" applyBorder="1" applyAlignment="1" applyProtection="1">
      <alignment horizontal="left" vertical="top" wrapText="1"/>
      <protection hidden="1"/>
    </xf>
    <xf numFmtId="0" fontId="3" fillId="0" borderId="1" xfId="12" applyNumberFormat="1" applyFont="1" applyFill="1" applyBorder="1" applyAlignment="1" applyProtection="1">
      <alignment horizontal="left" vertical="top" wrapText="1"/>
      <protection hidden="1"/>
    </xf>
    <xf numFmtId="0" fontId="3" fillId="2" borderId="1" xfId="12" applyNumberFormat="1" applyFont="1" applyFill="1" applyBorder="1" applyAlignment="1" applyProtection="1">
      <alignment horizontal="left" vertical="top" wrapText="1"/>
      <protection hidden="1"/>
    </xf>
    <xf numFmtId="0" fontId="3" fillId="0" borderId="1" xfId="13" applyNumberFormat="1" applyFont="1" applyFill="1" applyBorder="1" applyAlignment="1" applyProtection="1">
      <alignment horizontal="left" vertical="top" wrapText="1"/>
      <protection hidden="1"/>
    </xf>
    <xf numFmtId="0" fontId="3" fillId="2" borderId="4" xfId="29" applyNumberFormat="1" applyFont="1" applyFill="1" applyBorder="1" applyAlignment="1" applyProtection="1">
      <alignment horizontal="left" vertical="top" wrapText="1"/>
      <protection hidden="1"/>
    </xf>
    <xf numFmtId="0" fontId="3" fillId="2" borderId="3" xfId="29" applyNumberFormat="1" applyFont="1" applyFill="1" applyBorder="1" applyAlignment="1" applyProtection="1">
      <alignment horizontal="left" vertical="top" wrapText="1"/>
      <protection hidden="1"/>
    </xf>
    <xf numFmtId="0" fontId="3" fillId="2" borderId="1" xfId="24" applyNumberFormat="1" applyFont="1" applyFill="1" applyBorder="1" applyAlignment="1" applyProtection="1">
      <alignment horizontal="left" vertical="top" wrapText="1"/>
      <protection hidden="1"/>
    </xf>
    <xf numFmtId="0" fontId="3" fillId="0" borderId="4" xfId="13" applyNumberFormat="1" applyFont="1" applyFill="1" applyBorder="1" applyAlignment="1" applyProtection="1">
      <alignment horizontal="left" vertical="top" wrapText="1"/>
      <protection hidden="1"/>
    </xf>
    <xf numFmtId="0" fontId="10" fillId="2" borderId="4" xfId="0" applyFont="1" applyFill="1" applyBorder="1" applyAlignment="1">
      <alignment horizontal="left" vertical="top" wrapText="1"/>
    </xf>
    <xf numFmtId="0" fontId="3" fillId="2" borderId="3" xfId="25" applyNumberFormat="1" applyFont="1" applyFill="1" applyBorder="1" applyAlignment="1" applyProtection="1">
      <alignment horizontal="left" vertical="top" wrapText="1"/>
      <protection hidden="1"/>
    </xf>
    <xf numFmtId="0" fontId="3" fillId="2" borderId="1" xfId="26" applyNumberFormat="1" applyFont="1" applyFill="1" applyBorder="1" applyAlignment="1" applyProtection="1">
      <alignment horizontal="left" vertical="top" wrapText="1"/>
      <protection hidden="1"/>
    </xf>
    <xf numFmtId="0" fontId="3" fillId="0" borderId="1" xfId="14" applyNumberFormat="1" applyFont="1" applyFill="1" applyBorder="1" applyAlignment="1" applyProtection="1">
      <alignment horizontal="left" vertical="top" wrapText="1"/>
      <protection hidden="1"/>
    </xf>
    <xf numFmtId="0" fontId="3" fillId="0" borderId="1" xfId="15" applyNumberFormat="1" applyFont="1" applyFill="1" applyBorder="1" applyAlignment="1" applyProtection="1">
      <alignment horizontal="left" vertical="top" wrapText="1"/>
      <protection hidden="1"/>
    </xf>
    <xf numFmtId="0" fontId="3" fillId="2" borderId="1" xfId="31" applyNumberFormat="1" applyFont="1" applyFill="1" applyBorder="1" applyAlignment="1" applyProtection="1">
      <alignment horizontal="left" vertical="top" wrapText="1"/>
      <protection hidden="1"/>
    </xf>
    <xf numFmtId="0" fontId="3" fillId="0" borderId="1" xfId="16" applyNumberFormat="1" applyFont="1" applyFill="1" applyBorder="1" applyAlignment="1" applyProtection="1">
      <alignment horizontal="left" vertical="top" wrapText="1"/>
      <protection hidden="1"/>
    </xf>
    <xf numFmtId="0" fontId="3" fillId="0" borderId="1" xfId="22" applyFont="1" applyBorder="1" applyAlignment="1" applyProtection="1">
      <alignment horizontal="left" vertical="top" wrapText="1"/>
    </xf>
    <xf numFmtId="0" fontId="3" fillId="2" borderId="1" xfId="1" applyNumberFormat="1" applyFont="1" applyFill="1" applyBorder="1" applyAlignment="1" applyProtection="1">
      <alignment horizontal="left" vertical="top" wrapText="1"/>
      <protection hidden="1"/>
    </xf>
    <xf numFmtId="0" fontId="3" fillId="0" borderId="4" xfId="16" applyNumberFormat="1" applyFont="1" applyFill="1" applyBorder="1" applyAlignment="1" applyProtection="1">
      <alignment horizontal="left" vertical="top" wrapText="1"/>
      <protection hidden="1"/>
    </xf>
    <xf numFmtId="0" fontId="3" fillId="0" borderId="1" xfId="17" applyNumberFormat="1" applyFont="1" applyFill="1" applyBorder="1" applyAlignment="1" applyProtection="1">
      <alignment horizontal="left" vertical="top" wrapText="1"/>
      <protection hidden="1"/>
    </xf>
    <xf numFmtId="0" fontId="3" fillId="0" borderId="1" xfId="18" applyNumberFormat="1" applyFont="1" applyFill="1" applyBorder="1" applyAlignment="1" applyProtection="1">
      <alignment horizontal="left" vertical="top" wrapText="1"/>
      <protection hidden="1"/>
    </xf>
    <xf numFmtId="0" fontId="3" fillId="0" borderId="1" xfId="19" applyNumberFormat="1" applyFont="1" applyFill="1" applyBorder="1" applyAlignment="1" applyProtection="1">
      <alignment horizontal="left" vertical="top" wrapText="1"/>
      <protection hidden="1"/>
    </xf>
    <xf numFmtId="0" fontId="3" fillId="2" borderId="1" xfId="16" applyNumberFormat="1" applyFont="1" applyFill="1" applyBorder="1" applyAlignment="1" applyProtection="1">
      <alignment horizontal="left" vertical="top" wrapText="1"/>
      <protection hidden="1"/>
    </xf>
    <xf numFmtId="0" fontId="3" fillId="2" borderId="3" xfId="32" applyNumberFormat="1" applyFont="1" applyFill="1" applyBorder="1" applyAlignment="1" applyProtection="1">
      <alignment horizontal="left" vertical="top" wrapText="1"/>
      <protection hidden="1"/>
    </xf>
    <xf numFmtId="0" fontId="3" fillId="2" borderId="1" xfId="32" applyNumberFormat="1" applyFont="1" applyFill="1" applyBorder="1" applyAlignment="1" applyProtection="1">
      <alignment horizontal="left" vertical="top" wrapText="1"/>
      <protection hidden="1"/>
    </xf>
    <xf numFmtId="0" fontId="3" fillId="0" borderId="1" xfId="20" applyNumberFormat="1" applyFont="1" applyFill="1" applyBorder="1" applyAlignment="1" applyProtection="1">
      <alignment horizontal="left" vertical="top" wrapText="1"/>
      <protection hidden="1"/>
    </xf>
    <xf numFmtId="0" fontId="3" fillId="2" borderId="1" xfId="33" applyNumberFormat="1" applyFont="1" applyFill="1" applyBorder="1" applyAlignment="1" applyProtection="1">
      <alignment horizontal="left" vertical="top" wrapText="1"/>
      <protection hidden="1"/>
    </xf>
    <xf numFmtId="0" fontId="3" fillId="0" borderId="4" xfId="21" applyNumberFormat="1" applyFont="1" applyFill="1" applyBorder="1" applyAlignment="1" applyProtection="1">
      <alignment horizontal="left" vertical="top" wrapText="1"/>
      <protection hidden="1"/>
    </xf>
    <xf numFmtId="0" fontId="3" fillId="0" borderId="1" xfId="21" applyNumberFormat="1" applyFont="1" applyFill="1" applyBorder="1" applyAlignment="1" applyProtection="1">
      <alignment horizontal="left" vertical="top" wrapText="1"/>
      <protection hidden="1"/>
    </xf>
    <xf numFmtId="0" fontId="3" fillId="2" borderId="1" xfId="34" applyNumberFormat="1" applyFont="1" applyFill="1" applyBorder="1" applyAlignment="1" applyProtection="1">
      <alignment horizontal="left" vertical="top" wrapText="1"/>
      <protection hidden="1"/>
    </xf>
    <xf numFmtId="164" fontId="3" fillId="2" borderId="4" xfId="1" applyNumberFormat="1" applyFont="1" applyFill="1" applyBorder="1" applyAlignment="1" applyProtection="1">
      <alignment horizontal="left" vertical="top" wrapText="1"/>
      <protection hidden="1"/>
    </xf>
    <xf numFmtId="164" fontId="5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 wrapText="1" shrinkToFit="1"/>
    </xf>
    <xf numFmtId="164" fontId="5" fillId="2" borderId="1" xfId="0" applyNumberFormat="1" applyFont="1" applyFill="1" applyBorder="1" applyAlignment="1">
      <alignment horizontal="left" vertical="top" wrapText="1"/>
    </xf>
    <xf numFmtId="164" fontId="3" fillId="2" borderId="1" xfId="8" applyNumberFormat="1" applyFont="1" applyFill="1" applyBorder="1" applyAlignment="1" applyProtection="1">
      <alignment horizontal="left" vertical="top" wrapText="1"/>
      <protection hidden="1"/>
    </xf>
    <xf numFmtId="164" fontId="3" fillId="0" borderId="1" xfId="8" applyNumberFormat="1" applyFont="1" applyFill="1" applyBorder="1" applyAlignment="1" applyProtection="1">
      <alignment horizontal="left" vertical="top" wrapText="1"/>
      <protection hidden="1"/>
    </xf>
    <xf numFmtId="0" fontId="3" fillId="2" borderId="1" xfId="13" applyNumberFormat="1" applyFont="1" applyFill="1" applyBorder="1" applyAlignment="1" applyProtection="1">
      <alignment horizontal="left" vertical="top" wrapText="1"/>
      <protection hidden="1"/>
    </xf>
    <xf numFmtId="0" fontId="3" fillId="2" borderId="1" xfId="30" applyNumberFormat="1" applyFont="1" applyFill="1" applyBorder="1" applyAlignment="1" applyProtection="1">
      <alignment horizontal="left" vertical="top" wrapText="1"/>
      <protection hidden="1"/>
    </xf>
    <xf numFmtId="164" fontId="3" fillId="2" borderId="0" xfId="0" applyNumberFormat="1" applyFont="1" applyFill="1" applyBorder="1"/>
    <xf numFmtId="164" fontId="3" fillId="2" borderId="0" xfId="0" applyNumberFormat="1" applyFont="1" applyFill="1" applyBorder="1" applyAlignment="1">
      <alignment horizontal="left" wrapText="1" shrinkToFit="1"/>
    </xf>
    <xf numFmtId="164" fontId="3" fillId="2" borderId="0" xfId="0" applyNumberFormat="1" applyFon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right" wrapText="1"/>
    </xf>
    <xf numFmtId="165" fontId="3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left" wrapText="1"/>
    </xf>
    <xf numFmtId="16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 vertical="center" wrapText="1" shrinkToFit="1"/>
    </xf>
    <xf numFmtId="164" fontId="3" fillId="2" borderId="1" xfId="0" applyNumberFormat="1" applyFont="1" applyFill="1" applyBorder="1" applyAlignment="1">
      <alignment horizontal="center" vertical="center" wrapText="1" shrinkToFit="1"/>
    </xf>
    <xf numFmtId="164" fontId="3" fillId="2" borderId="1" xfId="0" applyNumberFormat="1" applyFont="1" applyFill="1" applyBorder="1" applyAlignment="1">
      <alignment horizontal="center" vertical="center"/>
    </xf>
  </cellXfs>
  <cellStyles count="35">
    <cellStyle name="Гиперссылка" xfId="22" builtinId="8"/>
    <cellStyle name="Обычный" xfId="0" builtinId="0"/>
    <cellStyle name="Обычный 10" xfId="16"/>
    <cellStyle name="Обычный 11" xfId="17"/>
    <cellStyle name="Обычный 12" xfId="18"/>
    <cellStyle name="Обычный 126" xfId="27"/>
    <cellStyle name="Обычный 13" xfId="19"/>
    <cellStyle name="Обычный 14" xfId="20"/>
    <cellStyle name="Обычный 15" xfId="21"/>
    <cellStyle name="Обычный 16" xfId="23"/>
    <cellStyle name="Обычный 18" xfId="24"/>
    <cellStyle name="Обычный 19" xfId="25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2" xfId="26"/>
    <cellStyle name="Обычный 24" xfId="30"/>
    <cellStyle name="Обычный 27" xfId="31"/>
    <cellStyle name="Обычный 3" xfId="9"/>
    <cellStyle name="Обычный 30" xfId="32"/>
    <cellStyle name="Обычный 31" xfId="33"/>
    <cellStyle name="Обычный 33" xfId="34"/>
    <cellStyle name="Обычный 4" xfId="10"/>
    <cellStyle name="Обычный 5" xfId="11"/>
    <cellStyle name="Обычный 57" xfId="28"/>
    <cellStyle name="Обычный 6" xfId="12"/>
    <cellStyle name="Обычный 69" xfId="29"/>
    <cellStyle name="Обычный 7" xfId="13"/>
    <cellStyle name="Обычный 8" xfId="14"/>
    <cellStyle name="Обычный 9" xfId="15"/>
  </cellStyles>
  <dxfs count="0"/>
  <tableStyles count="0" defaultTableStyle="TableStyleMedium9" defaultPivotStyle="PivotStyleLight16"/>
  <colors>
    <mruColors>
      <color rgb="FFFF99FF"/>
      <color rgb="FFFF33CC"/>
      <color rgb="FFFF9999"/>
      <color rgb="FFCCFFCC"/>
      <color rgb="FFFF9900"/>
      <color rgb="FFFF9933"/>
      <color rgb="FFFF0066"/>
      <color rgb="FFFFCC66"/>
      <color rgb="FFFF99CC"/>
      <color rgb="FFCC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arant.ru/products/ipo/prime/doc/72216470/" TargetMode="External"/><Relationship Id="rId2" Type="http://schemas.openxmlformats.org/officeDocument/2006/relationships/hyperlink" Target="https://www.garant.ru/products/ipo/prime/doc/72216470/" TargetMode="External"/><Relationship Id="rId1" Type="http://schemas.openxmlformats.org/officeDocument/2006/relationships/hyperlink" Target="https://www.garant.ru/products/ipo/prime/doc/72216470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rpn.gov.ru/regions/64/" TargetMode="External"/><Relationship Id="rId4" Type="http://schemas.openxmlformats.org/officeDocument/2006/relationships/hyperlink" Target="https://rpn.gov.ru/regions/6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70"/>
  <sheetViews>
    <sheetView tabSelected="1" view="pageBreakPreview" topLeftCell="A255" zoomScale="70" zoomScaleSheetLayoutView="70" workbookViewId="0">
      <selection sqref="A1:J1"/>
    </sheetView>
  </sheetViews>
  <sheetFormatPr defaultRowHeight="18.75"/>
  <cols>
    <col min="1" max="1" width="8.140625" style="8" customWidth="1"/>
    <col min="2" max="2" width="32" style="27" customWidth="1"/>
    <col min="3" max="3" width="65.5703125" style="20" customWidth="1"/>
    <col min="4" max="4" width="25.5703125" style="8" customWidth="1"/>
    <col min="5" max="10" width="17.7109375" style="8" customWidth="1"/>
    <col min="11" max="11" width="26.85546875" style="8" customWidth="1"/>
    <col min="12" max="12" width="18.42578125" style="8" customWidth="1"/>
    <col min="13" max="13" width="12.7109375" style="8" customWidth="1"/>
    <col min="14" max="14" width="16.28515625" style="8" customWidth="1"/>
    <col min="15" max="16384" width="9.140625" style="8"/>
  </cols>
  <sheetData>
    <row r="1" spans="1:10" ht="50.25" customHeight="1">
      <c r="A1" s="105" t="s">
        <v>361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9.5" customHeight="1">
      <c r="A2" s="14"/>
      <c r="B2" s="14"/>
      <c r="C2" s="17"/>
      <c r="D2" s="14"/>
      <c r="E2" s="14"/>
      <c r="F2" s="14"/>
      <c r="G2" s="14"/>
      <c r="H2" s="14"/>
      <c r="I2" s="14"/>
      <c r="J2" s="15" t="s">
        <v>5</v>
      </c>
    </row>
    <row r="3" spans="1:10">
      <c r="A3" s="107" t="s">
        <v>0</v>
      </c>
      <c r="B3" s="107" t="s">
        <v>7</v>
      </c>
      <c r="C3" s="107"/>
      <c r="D3" s="106" t="s">
        <v>6</v>
      </c>
      <c r="E3" s="106" t="s">
        <v>460</v>
      </c>
      <c r="F3" s="106" t="s">
        <v>446</v>
      </c>
      <c r="G3" s="106" t="s">
        <v>362</v>
      </c>
      <c r="H3" s="107" t="s">
        <v>3</v>
      </c>
      <c r="I3" s="107"/>
      <c r="J3" s="107"/>
    </row>
    <row r="4" spans="1:10" ht="88.5" customHeight="1">
      <c r="A4" s="107"/>
      <c r="B4" s="22" t="s">
        <v>1</v>
      </c>
      <c r="C4" s="10" t="s">
        <v>2</v>
      </c>
      <c r="D4" s="106"/>
      <c r="E4" s="106"/>
      <c r="F4" s="106"/>
      <c r="G4" s="106"/>
      <c r="H4" s="21" t="s">
        <v>8</v>
      </c>
      <c r="I4" s="21" t="s">
        <v>120</v>
      </c>
      <c r="J4" s="21" t="s">
        <v>363</v>
      </c>
    </row>
    <row r="5" spans="1:10">
      <c r="A5" s="9">
        <v>1</v>
      </c>
      <c r="B5" s="9">
        <v>2</v>
      </c>
      <c r="C5" s="18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</row>
    <row r="6" spans="1:10">
      <c r="A6" s="9">
        <v>1</v>
      </c>
      <c r="B6" s="32" t="s">
        <v>35</v>
      </c>
      <c r="C6" s="6" t="s">
        <v>36</v>
      </c>
      <c r="D6" s="6"/>
      <c r="E6" s="2">
        <f t="shared" ref="E6:J6" si="0">E7+E9+E11+E15+E19+E23+E24+E48+E50+E79+E90+E257</f>
        <v>8946312</v>
      </c>
      <c r="F6" s="2">
        <f t="shared" si="0"/>
        <v>5440361.9999999991</v>
      </c>
      <c r="G6" s="2">
        <f t="shared" si="0"/>
        <v>8962008.9999999981</v>
      </c>
      <c r="H6" s="2">
        <f t="shared" si="0"/>
        <v>9291446.200000003</v>
      </c>
      <c r="I6" s="2">
        <f t="shared" si="0"/>
        <v>9796286.5999999996</v>
      </c>
      <c r="J6" s="2">
        <f t="shared" si="0"/>
        <v>10376614.6</v>
      </c>
    </row>
    <row r="7" spans="1:10">
      <c r="A7" s="9">
        <f>A6+1</f>
        <v>2</v>
      </c>
      <c r="B7" s="32" t="s">
        <v>37</v>
      </c>
      <c r="C7" s="6" t="s">
        <v>38</v>
      </c>
      <c r="D7" s="7"/>
      <c r="E7" s="2">
        <f>E8</f>
        <v>5525880.5999999996</v>
      </c>
      <c r="F7" s="2">
        <f t="shared" ref="F7:J7" si="1">F8</f>
        <v>3719601.3</v>
      </c>
      <c r="G7" s="2">
        <f t="shared" si="1"/>
        <v>5525880.5999999996</v>
      </c>
      <c r="H7" s="2">
        <f t="shared" si="1"/>
        <v>5902765</v>
      </c>
      <c r="I7" s="2">
        <f t="shared" si="1"/>
        <v>6333667</v>
      </c>
      <c r="J7" s="2">
        <f t="shared" si="1"/>
        <v>6808692</v>
      </c>
    </row>
    <row r="8" spans="1:10" ht="75">
      <c r="A8" s="9">
        <f t="shared" ref="A8:A71" si="2">A7+1</f>
        <v>3</v>
      </c>
      <c r="B8" s="32" t="s">
        <v>79</v>
      </c>
      <c r="C8" s="6" t="s">
        <v>80</v>
      </c>
      <c r="D8" s="47" t="s">
        <v>14</v>
      </c>
      <c r="E8" s="2">
        <v>5525880.5999999996</v>
      </c>
      <c r="F8" s="2">
        <v>3719601.3</v>
      </c>
      <c r="G8" s="2">
        <v>5525880.5999999996</v>
      </c>
      <c r="H8" s="2">
        <v>5902765</v>
      </c>
      <c r="I8" s="2">
        <v>6333667</v>
      </c>
      <c r="J8" s="2">
        <v>6808692</v>
      </c>
    </row>
    <row r="9" spans="1:10" ht="56.25">
      <c r="A9" s="9">
        <f t="shared" si="2"/>
        <v>4</v>
      </c>
      <c r="B9" s="32" t="s">
        <v>33</v>
      </c>
      <c r="C9" s="6" t="s">
        <v>32</v>
      </c>
      <c r="D9" s="6"/>
      <c r="E9" s="2">
        <f>E10</f>
        <v>50324</v>
      </c>
      <c r="F9" s="2">
        <f t="shared" ref="F9:J9" si="3">F10</f>
        <v>37687.5</v>
      </c>
      <c r="G9" s="2">
        <f t="shared" si="3"/>
        <v>50324</v>
      </c>
      <c r="H9" s="2">
        <f t="shared" si="3"/>
        <v>62068.6</v>
      </c>
      <c r="I9" s="2">
        <f t="shared" si="3"/>
        <v>64004.9</v>
      </c>
      <c r="J9" s="2">
        <f t="shared" si="3"/>
        <v>64004.9</v>
      </c>
    </row>
    <row r="10" spans="1:10" ht="56.25">
      <c r="A10" s="9">
        <f t="shared" si="2"/>
        <v>5</v>
      </c>
      <c r="B10" s="32" t="s">
        <v>40</v>
      </c>
      <c r="C10" s="6" t="s">
        <v>34</v>
      </c>
      <c r="D10" s="47" t="s">
        <v>60</v>
      </c>
      <c r="E10" s="2">
        <v>50324</v>
      </c>
      <c r="F10" s="2">
        <v>37687.5</v>
      </c>
      <c r="G10" s="2">
        <v>50324</v>
      </c>
      <c r="H10" s="2">
        <v>62068.6</v>
      </c>
      <c r="I10" s="2">
        <v>64004.9</v>
      </c>
      <c r="J10" s="2">
        <v>64004.9</v>
      </c>
    </row>
    <row r="11" spans="1:10">
      <c r="A11" s="9">
        <f t="shared" si="2"/>
        <v>6</v>
      </c>
      <c r="B11" s="32" t="s">
        <v>43</v>
      </c>
      <c r="C11" s="7" t="s">
        <v>44</v>
      </c>
      <c r="D11" s="7"/>
      <c r="E11" s="2">
        <f>E12+E13+E14</f>
        <v>269999.8</v>
      </c>
      <c r="F11" s="2">
        <f t="shared" ref="F11:J11" si="4">F12+F13+F14</f>
        <v>242876</v>
      </c>
      <c r="G11" s="2">
        <f t="shared" si="4"/>
        <v>270970.8</v>
      </c>
      <c r="H11" s="2">
        <f t="shared" si="4"/>
        <v>201548</v>
      </c>
      <c r="I11" s="2">
        <f t="shared" si="4"/>
        <v>184934</v>
      </c>
      <c r="J11" s="2">
        <f t="shared" si="4"/>
        <v>192086</v>
      </c>
    </row>
    <row r="12" spans="1:10" ht="75">
      <c r="A12" s="9">
        <f t="shared" si="2"/>
        <v>7</v>
      </c>
      <c r="B12" s="32" t="s">
        <v>39</v>
      </c>
      <c r="C12" s="6" t="s">
        <v>41</v>
      </c>
      <c r="D12" s="47" t="s">
        <v>14</v>
      </c>
      <c r="E12" s="2">
        <v>110000</v>
      </c>
      <c r="F12" s="2">
        <v>108692.1</v>
      </c>
      <c r="G12" s="2">
        <v>110971</v>
      </c>
      <c r="H12" s="2">
        <v>29947</v>
      </c>
      <c r="I12" s="2">
        <v>6641</v>
      </c>
      <c r="J12" s="2">
        <v>6840</v>
      </c>
    </row>
    <row r="13" spans="1:10" ht="75">
      <c r="A13" s="9">
        <f t="shared" si="2"/>
        <v>8</v>
      </c>
      <c r="B13" s="32" t="s">
        <v>321</v>
      </c>
      <c r="C13" s="7" t="s">
        <v>42</v>
      </c>
      <c r="D13" s="47" t="s">
        <v>14</v>
      </c>
      <c r="E13" s="2">
        <v>15000</v>
      </c>
      <c r="F13" s="2">
        <v>14415.7</v>
      </c>
      <c r="G13" s="2">
        <v>15000</v>
      </c>
      <c r="H13" s="2">
        <v>17769</v>
      </c>
      <c r="I13" s="2">
        <v>18462</v>
      </c>
      <c r="J13" s="2">
        <v>19182</v>
      </c>
    </row>
    <row r="14" spans="1:10" ht="75">
      <c r="A14" s="9">
        <f t="shared" si="2"/>
        <v>9</v>
      </c>
      <c r="B14" s="32" t="s">
        <v>322</v>
      </c>
      <c r="C14" s="6" t="s">
        <v>103</v>
      </c>
      <c r="D14" s="47" t="s">
        <v>14</v>
      </c>
      <c r="E14" s="2">
        <v>144999.79999999999</v>
      </c>
      <c r="F14" s="2">
        <v>119768.2</v>
      </c>
      <c r="G14" s="2">
        <v>144999.79999999999</v>
      </c>
      <c r="H14" s="2">
        <v>153832</v>
      </c>
      <c r="I14" s="2">
        <v>159831</v>
      </c>
      <c r="J14" s="2">
        <v>166064</v>
      </c>
    </row>
    <row r="15" spans="1:10">
      <c r="A15" s="9">
        <f t="shared" si="2"/>
        <v>10</v>
      </c>
      <c r="B15" s="32" t="s">
        <v>45</v>
      </c>
      <c r="C15" s="6" t="s">
        <v>46</v>
      </c>
      <c r="D15" s="6"/>
      <c r="E15" s="2">
        <f>E16+E18+E17</f>
        <v>2125900</v>
      </c>
      <c r="F15" s="2">
        <f t="shared" ref="F15:J15" si="5">F16+F18+F17</f>
        <v>761764</v>
      </c>
      <c r="G15" s="2">
        <f t="shared" si="5"/>
        <v>2125900</v>
      </c>
      <c r="H15" s="2">
        <f t="shared" si="5"/>
        <v>2221563</v>
      </c>
      <c r="I15" s="2">
        <f t="shared" si="5"/>
        <v>2301751</v>
      </c>
      <c r="J15" s="2">
        <f t="shared" si="5"/>
        <v>2385256</v>
      </c>
    </row>
    <row r="16" spans="1:10" ht="57" customHeight="1">
      <c r="A16" s="9">
        <f t="shared" si="2"/>
        <v>11</v>
      </c>
      <c r="B16" s="32" t="s">
        <v>323</v>
      </c>
      <c r="C16" s="6" t="s">
        <v>102</v>
      </c>
      <c r="D16" s="47" t="s">
        <v>14</v>
      </c>
      <c r="E16" s="2">
        <v>592500</v>
      </c>
      <c r="F16" s="2">
        <v>115321.60000000001</v>
      </c>
      <c r="G16" s="2">
        <v>592500</v>
      </c>
      <c r="H16" s="2">
        <v>630392</v>
      </c>
      <c r="I16" s="2">
        <v>654977</v>
      </c>
      <c r="J16" s="2">
        <v>680521</v>
      </c>
    </row>
    <row r="17" spans="1:10" ht="57.75" customHeight="1">
      <c r="A17" s="9">
        <f t="shared" si="2"/>
        <v>12</v>
      </c>
      <c r="B17" s="32" t="s">
        <v>324</v>
      </c>
      <c r="C17" s="7" t="s">
        <v>121</v>
      </c>
      <c r="D17" s="47" t="s">
        <v>14</v>
      </c>
      <c r="E17" s="2">
        <v>1149000</v>
      </c>
      <c r="F17" s="2">
        <v>436916.7</v>
      </c>
      <c r="G17" s="2">
        <v>1149000</v>
      </c>
      <c r="H17" s="2">
        <v>1193865</v>
      </c>
      <c r="I17" s="2">
        <v>1243577</v>
      </c>
      <c r="J17" s="2">
        <v>1295541</v>
      </c>
    </row>
    <row r="18" spans="1:10" ht="60" customHeight="1">
      <c r="A18" s="9">
        <f t="shared" si="2"/>
        <v>13</v>
      </c>
      <c r="B18" s="32" t="s">
        <v>325</v>
      </c>
      <c r="C18" s="7" t="s">
        <v>31</v>
      </c>
      <c r="D18" s="47" t="s">
        <v>14</v>
      </c>
      <c r="E18" s="2">
        <v>384400</v>
      </c>
      <c r="F18" s="2">
        <v>209525.7</v>
      </c>
      <c r="G18" s="2">
        <v>384400</v>
      </c>
      <c r="H18" s="2">
        <v>397306</v>
      </c>
      <c r="I18" s="2">
        <v>403197</v>
      </c>
      <c r="J18" s="2">
        <v>409194</v>
      </c>
    </row>
    <row r="19" spans="1:10">
      <c r="A19" s="9">
        <f t="shared" si="2"/>
        <v>14</v>
      </c>
      <c r="B19" s="32" t="s">
        <v>47</v>
      </c>
      <c r="C19" s="7" t="s">
        <v>48</v>
      </c>
      <c r="D19" s="7"/>
      <c r="E19" s="2">
        <f>E20+E21+E22</f>
        <v>205300</v>
      </c>
      <c r="F19" s="2">
        <f t="shared" ref="F19:J19" si="6">F20+F21+F22</f>
        <v>154561</v>
      </c>
      <c r="G19" s="2">
        <f t="shared" si="6"/>
        <v>205500.79999999999</v>
      </c>
      <c r="H19" s="2">
        <f t="shared" si="6"/>
        <v>230234.9</v>
      </c>
      <c r="I19" s="2">
        <f t="shared" si="6"/>
        <v>243994.9</v>
      </c>
      <c r="J19" s="2">
        <f t="shared" si="6"/>
        <v>259477.9</v>
      </c>
    </row>
    <row r="20" spans="1:10" ht="75">
      <c r="A20" s="9">
        <f t="shared" si="2"/>
        <v>15</v>
      </c>
      <c r="B20" s="32" t="s">
        <v>326</v>
      </c>
      <c r="C20" s="6" t="s">
        <v>49</v>
      </c>
      <c r="D20" s="6" t="s">
        <v>14</v>
      </c>
      <c r="E20" s="2">
        <v>205000</v>
      </c>
      <c r="F20" s="2">
        <v>154110.20000000001</v>
      </c>
      <c r="G20" s="2">
        <v>205000</v>
      </c>
      <c r="H20" s="2">
        <v>229926</v>
      </c>
      <c r="I20" s="2">
        <v>243686</v>
      </c>
      <c r="J20" s="2">
        <v>258269</v>
      </c>
    </row>
    <row r="21" spans="1:10" ht="96.75" customHeight="1">
      <c r="A21" s="9">
        <f t="shared" si="2"/>
        <v>16</v>
      </c>
      <c r="B21" s="32" t="s">
        <v>364</v>
      </c>
      <c r="C21" s="6" t="s">
        <v>365</v>
      </c>
      <c r="D21" s="47" t="s">
        <v>88</v>
      </c>
      <c r="E21" s="2">
        <v>0</v>
      </c>
      <c r="F21" s="2">
        <v>5.8</v>
      </c>
      <c r="G21" s="2">
        <v>5.8</v>
      </c>
      <c r="H21" s="2">
        <v>8.9</v>
      </c>
      <c r="I21" s="2">
        <v>8.9</v>
      </c>
      <c r="J21" s="2">
        <v>8.9</v>
      </c>
    </row>
    <row r="22" spans="1:10" ht="113.25" customHeight="1">
      <c r="A22" s="9">
        <f t="shared" si="2"/>
        <v>17</v>
      </c>
      <c r="B22" s="32" t="s">
        <v>327</v>
      </c>
      <c r="C22" s="47" t="s">
        <v>22</v>
      </c>
      <c r="D22" s="47" t="s">
        <v>99</v>
      </c>
      <c r="E22" s="2">
        <v>300</v>
      </c>
      <c r="F22" s="2">
        <v>445</v>
      </c>
      <c r="G22" s="2">
        <v>495</v>
      </c>
      <c r="H22" s="2">
        <v>300</v>
      </c>
      <c r="I22" s="2">
        <v>300</v>
      </c>
      <c r="J22" s="2">
        <v>1200</v>
      </c>
    </row>
    <row r="23" spans="1:10" ht="75">
      <c r="A23" s="9">
        <f t="shared" si="2"/>
        <v>18</v>
      </c>
      <c r="B23" s="32" t="s">
        <v>50</v>
      </c>
      <c r="C23" s="47" t="s">
        <v>51</v>
      </c>
      <c r="D23" s="47" t="s">
        <v>14</v>
      </c>
      <c r="E23" s="2">
        <v>0</v>
      </c>
      <c r="F23" s="2">
        <v>1</v>
      </c>
      <c r="G23" s="28">
        <v>1</v>
      </c>
      <c r="H23" s="2">
        <v>0</v>
      </c>
      <c r="I23" s="2">
        <v>0</v>
      </c>
      <c r="J23" s="2">
        <v>0</v>
      </c>
    </row>
    <row r="24" spans="1:10" ht="56.25">
      <c r="A24" s="9">
        <f t="shared" si="2"/>
        <v>19</v>
      </c>
      <c r="B24" s="32" t="s">
        <v>52</v>
      </c>
      <c r="C24" s="47" t="s">
        <v>53</v>
      </c>
      <c r="D24" s="47"/>
      <c r="E24" s="2">
        <f>E25+E26+E35+E36+E33+E34</f>
        <v>654451.79999999993</v>
      </c>
      <c r="F24" s="2">
        <f>F25+F26+F35+F36+F33+F34</f>
        <v>424301.79999999993</v>
      </c>
      <c r="G24" s="28">
        <f>G25+G26+G33+G34+G35+G36</f>
        <v>655765.80000000005</v>
      </c>
      <c r="H24" s="2">
        <f>H25+H26+H33+H34+H35+H36</f>
        <v>583963.30000000005</v>
      </c>
      <c r="I24" s="2">
        <f>I25+I26+I33+I34+I35+I36</f>
        <v>583012.10000000009</v>
      </c>
      <c r="J24" s="2">
        <f>J25+J26+J33+J34+J35+J36</f>
        <v>581544.60000000009</v>
      </c>
    </row>
    <row r="25" spans="1:10" ht="75">
      <c r="A25" s="9">
        <f t="shared" si="2"/>
        <v>20</v>
      </c>
      <c r="B25" s="32" t="s">
        <v>328</v>
      </c>
      <c r="C25" s="6" t="s">
        <v>56</v>
      </c>
      <c r="D25" s="47" t="s">
        <v>30</v>
      </c>
      <c r="E25" s="2">
        <v>1195.2</v>
      </c>
      <c r="F25" s="2">
        <v>1195.2</v>
      </c>
      <c r="G25" s="2">
        <v>1195.2</v>
      </c>
      <c r="H25" s="2">
        <v>0</v>
      </c>
      <c r="I25" s="2">
        <v>0</v>
      </c>
      <c r="J25" s="2">
        <v>0</v>
      </c>
    </row>
    <row r="26" spans="1:10" ht="133.5" customHeight="1">
      <c r="A26" s="9">
        <f t="shared" si="2"/>
        <v>21</v>
      </c>
      <c r="B26" s="32" t="s">
        <v>54</v>
      </c>
      <c r="C26" s="6" t="s">
        <v>55</v>
      </c>
      <c r="D26" s="92"/>
      <c r="E26" s="2">
        <f>E27+E28+E29+E32</f>
        <v>514905.8</v>
      </c>
      <c r="F26" s="2">
        <f t="shared" ref="F26:J26" si="7">F27+F28+F29+F32</f>
        <v>318451.3</v>
      </c>
      <c r="G26" s="2">
        <f t="shared" si="7"/>
        <v>514913</v>
      </c>
      <c r="H26" s="2">
        <f t="shared" si="7"/>
        <v>466832.2</v>
      </c>
      <c r="I26" s="2">
        <f t="shared" si="7"/>
        <v>466768.30000000005</v>
      </c>
      <c r="J26" s="2">
        <f t="shared" si="7"/>
        <v>466768.30000000005</v>
      </c>
    </row>
    <row r="27" spans="1:10" ht="113.25" customHeight="1">
      <c r="A27" s="9">
        <f t="shared" si="2"/>
        <v>22</v>
      </c>
      <c r="B27" s="32" t="s">
        <v>329</v>
      </c>
      <c r="C27" s="47" t="s">
        <v>57</v>
      </c>
      <c r="D27" s="47" t="s">
        <v>30</v>
      </c>
      <c r="E27" s="2">
        <v>405000</v>
      </c>
      <c r="F27" s="2">
        <v>239585</v>
      </c>
      <c r="G27" s="2">
        <v>405000</v>
      </c>
      <c r="H27" s="2">
        <v>360574.4</v>
      </c>
      <c r="I27" s="2">
        <v>360574.4</v>
      </c>
      <c r="J27" s="2">
        <v>360574.4</v>
      </c>
    </row>
    <row r="28" spans="1:10" ht="96.75" customHeight="1">
      <c r="A28" s="9">
        <f t="shared" si="2"/>
        <v>23</v>
      </c>
      <c r="B28" s="32" t="s">
        <v>330</v>
      </c>
      <c r="C28" s="47" t="s">
        <v>58</v>
      </c>
      <c r="D28" s="47" t="s">
        <v>30</v>
      </c>
      <c r="E28" s="2">
        <v>29000</v>
      </c>
      <c r="F28" s="2">
        <v>18997.8</v>
      </c>
      <c r="G28" s="2">
        <v>29000</v>
      </c>
      <c r="H28" s="2">
        <v>25000</v>
      </c>
      <c r="I28" s="2">
        <v>25000</v>
      </c>
      <c r="J28" s="2">
        <v>25000</v>
      </c>
    </row>
    <row r="29" spans="1:10" ht="93.75">
      <c r="A29" s="9">
        <f t="shared" si="2"/>
        <v>24</v>
      </c>
      <c r="B29" s="32" t="s">
        <v>59</v>
      </c>
      <c r="C29" s="47" t="s">
        <v>19</v>
      </c>
      <c r="D29" s="48"/>
      <c r="E29" s="2">
        <f>E30+E31</f>
        <v>91.6</v>
      </c>
      <c r="F29" s="2">
        <f t="shared" ref="F29:J29" si="8">F30+F31</f>
        <v>79.900000000000006</v>
      </c>
      <c r="G29" s="2">
        <f t="shared" si="8"/>
        <v>98.8</v>
      </c>
      <c r="H29" s="2">
        <f t="shared" si="8"/>
        <v>118.3</v>
      </c>
      <c r="I29" s="2">
        <f t="shared" si="8"/>
        <v>118.3</v>
      </c>
      <c r="J29" s="2">
        <f t="shared" si="8"/>
        <v>118.3</v>
      </c>
    </row>
    <row r="30" spans="1:10" ht="154.5" customHeight="1">
      <c r="A30" s="9">
        <f t="shared" si="2"/>
        <v>25</v>
      </c>
      <c r="B30" s="32" t="s">
        <v>331</v>
      </c>
      <c r="C30" s="47" t="s">
        <v>19</v>
      </c>
      <c r="D30" s="93" t="s">
        <v>100</v>
      </c>
      <c r="E30" s="2">
        <v>35.799999999999997</v>
      </c>
      <c r="F30" s="2">
        <v>38.4</v>
      </c>
      <c r="G30" s="2">
        <v>43</v>
      </c>
      <c r="H30" s="2">
        <v>62.5</v>
      </c>
      <c r="I30" s="2">
        <v>62.5</v>
      </c>
      <c r="J30" s="2">
        <v>62.5</v>
      </c>
    </row>
    <row r="31" spans="1:10" ht="93.75">
      <c r="A31" s="9">
        <f t="shared" si="2"/>
        <v>26</v>
      </c>
      <c r="B31" s="32" t="s">
        <v>332</v>
      </c>
      <c r="C31" s="47" t="s">
        <v>19</v>
      </c>
      <c r="D31" s="47" t="s">
        <v>87</v>
      </c>
      <c r="E31" s="2">
        <v>55.8</v>
      </c>
      <c r="F31" s="1">
        <v>41.5</v>
      </c>
      <c r="G31" s="2">
        <v>55.8</v>
      </c>
      <c r="H31" s="2">
        <v>55.8</v>
      </c>
      <c r="I31" s="2">
        <v>55.8</v>
      </c>
      <c r="J31" s="2">
        <v>55.8</v>
      </c>
    </row>
    <row r="32" spans="1:10" ht="75">
      <c r="A32" s="9">
        <f t="shared" si="2"/>
        <v>27</v>
      </c>
      <c r="B32" s="32" t="s">
        <v>333</v>
      </c>
      <c r="C32" s="47" t="s">
        <v>61</v>
      </c>
      <c r="D32" s="47" t="s">
        <v>30</v>
      </c>
      <c r="E32" s="2">
        <v>80814.2</v>
      </c>
      <c r="F32" s="2">
        <v>59788.6</v>
      </c>
      <c r="G32" s="2">
        <v>80814.2</v>
      </c>
      <c r="H32" s="2">
        <v>81139.5</v>
      </c>
      <c r="I32" s="2">
        <v>81075.600000000006</v>
      </c>
      <c r="J32" s="2">
        <v>81075.600000000006</v>
      </c>
    </row>
    <row r="33" spans="1:10" ht="153" customHeight="1">
      <c r="A33" s="9">
        <f t="shared" si="2"/>
        <v>28</v>
      </c>
      <c r="B33" s="32" t="s">
        <v>366</v>
      </c>
      <c r="C33" s="47" t="s">
        <v>368</v>
      </c>
      <c r="D33" s="47" t="s">
        <v>30</v>
      </c>
      <c r="E33" s="2">
        <v>3</v>
      </c>
      <c r="F33" s="2">
        <v>8.1</v>
      </c>
      <c r="G33" s="2">
        <v>9.1</v>
      </c>
      <c r="H33" s="2">
        <v>0</v>
      </c>
      <c r="I33" s="2">
        <v>0</v>
      </c>
      <c r="J33" s="2">
        <v>0</v>
      </c>
    </row>
    <row r="34" spans="1:10" ht="141.75" customHeight="1">
      <c r="A34" s="9">
        <f t="shared" si="2"/>
        <v>29</v>
      </c>
      <c r="B34" s="32" t="s">
        <v>367</v>
      </c>
      <c r="C34" s="47" t="s">
        <v>369</v>
      </c>
      <c r="D34" s="47" t="s">
        <v>30</v>
      </c>
      <c r="E34" s="2">
        <v>0.6</v>
      </c>
      <c r="F34" s="2">
        <v>0.6</v>
      </c>
      <c r="G34" s="2">
        <v>0.6</v>
      </c>
      <c r="H34" s="2">
        <v>0</v>
      </c>
      <c r="I34" s="2">
        <v>0</v>
      </c>
      <c r="J34" s="2">
        <v>0</v>
      </c>
    </row>
    <row r="35" spans="1:10" ht="78" customHeight="1">
      <c r="A35" s="9">
        <f t="shared" si="2"/>
        <v>30</v>
      </c>
      <c r="B35" s="32" t="s">
        <v>370</v>
      </c>
      <c r="C35" s="47" t="s">
        <v>62</v>
      </c>
      <c r="D35" s="47" t="s">
        <v>30</v>
      </c>
      <c r="E35" s="2">
        <v>21470.2</v>
      </c>
      <c r="F35" s="2">
        <v>21606.5</v>
      </c>
      <c r="G35" s="2">
        <v>21879.1</v>
      </c>
      <c r="H35" s="2">
        <v>5060.3999999999996</v>
      </c>
      <c r="I35" s="2">
        <v>4797.5</v>
      </c>
      <c r="J35" s="2">
        <v>4874</v>
      </c>
    </row>
    <row r="36" spans="1:10" ht="117.75" customHeight="1">
      <c r="A36" s="9">
        <f t="shared" si="2"/>
        <v>31</v>
      </c>
      <c r="B36" s="32" t="s">
        <v>63</v>
      </c>
      <c r="C36" s="47" t="s">
        <v>64</v>
      </c>
      <c r="D36" s="48"/>
      <c r="E36" s="2">
        <f>E43+E47+E46</f>
        <v>116877</v>
      </c>
      <c r="F36" s="2">
        <f>F43+F47+F46</f>
        <v>83040.100000000006</v>
      </c>
      <c r="G36" s="28">
        <f>G43+G46+G47</f>
        <v>117768.8</v>
      </c>
      <c r="H36" s="2">
        <f t="shared" ref="H36:J36" si="9">H43+H46+H47</f>
        <v>112070.7</v>
      </c>
      <c r="I36" s="2">
        <f t="shared" si="9"/>
        <v>111446.3</v>
      </c>
      <c r="J36" s="2">
        <f t="shared" si="9"/>
        <v>109902.3</v>
      </c>
    </row>
    <row r="37" spans="1:10" ht="96.75" customHeight="1">
      <c r="A37" s="9">
        <f>A36+1</f>
        <v>32</v>
      </c>
      <c r="B37" s="32" t="s">
        <v>24</v>
      </c>
      <c r="C37" s="47" t="s">
        <v>23</v>
      </c>
      <c r="D37" s="47" t="s">
        <v>87</v>
      </c>
      <c r="E37" s="2">
        <v>30133</v>
      </c>
      <c r="F37" s="2">
        <v>23314.400000000001</v>
      </c>
      <c r="G37" s="2">
        <v>30133</v>
      </c>
      <c r="H37" s="2">
        <v>29004.1</v>
      </c>
      <c r="I37" s="2">
        <v>28148.799999999999</v>
      </c>
      <c r="J37" s="2">
        <v>27133.599999999999</v>
      </c>
    </row>
    <row r="38" spans="1:10" ht="93.75">
      <c r="A38" s="9">
        <f t="shared" si="2"/>
        <v>33</v>
      </c>
      <c r="B38" s="32" t="s">
        <v>25</v>
      </c>
      <c r="C38" s="47" t="s">
        <v>23</v>
      </c>
      <c r="D38" s="47" t="s">
        <v>88</v>
      </c>
      <c r="E38" s="2">
        <v>19306.400000000001</v>
      </c>
      <c r="F38" s="1">
        <v>15861.6</v>
      </c>
      <c r="G38" s="2">
        <v>19306.400000000001</v>
      </c>
      <c r="H38" s="2">
        <v>21465.3</v>
      </c>
      <c r="I38" s="2">
        <v>22586.9</v>
      </c>
      <c r="J38" s="2">
        <v>22811.7</v>
      </c>
    </row>
    <row r="39" spans="1:10" ht="97.5" customHeight="1">
      <c r="A39" s="9">
        <f t="shared" si="2"/>
        <v>34</v>
      </c>
      <c r="B39" s="32" t="s">
        <v>26</v>
      </c>
      <c r="C39" s="47" t="s">
        <v>23</v>
      </c>
      <c r="D39" s="47" t="s">
        <v>89</v>
      </c>
      <c r="E39" s="2">
        <v>3978.4</v>
      </c>
      <c r="F39" s="1">
        <v>3338</v>
      </c>
      <c r="G39" s="2">
        <v>4478.3999999999996</v>
      </c>
      <c r="H39" s="2">
        <v>3800.5</v>
      </c>
      <c r="I39" s="2">
        <v>3479.6</v>
      </c>
      <c r="J39" s="2">
        <v>3246.6</v>
      </c>
    </row>
    <row r="40" spans="1:10" ht="95.25" customHeight="1">
      <c r="A40" s="9">
        <f t="shared" si="2"/>
        <v>35</v>
      </c>
      <c r="B40" s="32" t="s">
        <v>27</v>
      </c>
      <c r="C40" s="47" t="s">
        <v>23</v>
      </c>
      <c r="D40" s="47" t="s">
        <v>90</v>
      </c>
      <c r="E40" s="2">
        <v>1563.9</v>
      </c>
      <c r="F40" s="1">
        <v>1225.2</v>
      </c>
      <c r="G40" s="2">
        <v>1620.8</v>
      </c>
      <c r="H40" s="2">
        <v>1419.3</v>
      </c>
      <c r="I40" s="2">
        <v>1379.5</v>
      </c>
      <c r="J40" s="2">
        <v>1379.5</v>
      </c>
    </row>
    <row r="41" spans="1:10" ht="93.75">
      <c r="A41" s="9">
        <f t="shared" si="2"/>
        <v>36</v>
      </c>
      <c r="B41" s="32" t="s">
        <v>28</v>
      </c>
      <c r="C41" s="47" t="s">
        <v>23</v>
      </c>
      <c r="D41" s="47" t="s">
        <v>91</v>
      </c>
      <c r="E41" s="2">
        <v>7595.3</v>
      </c>
      <c r="F41" s="1">
        <v>6208</v>
      </c>
      <c r="G41" s="2">
        <v>8125.2</v>
      </c>
      <c r="H41" s="2">
        <v>10157.299999999999</v>
      </c>
      <c r="I41" s="2">
        <v>9890.9</v>
      </c>
      <c r="J41" s="2">
        <v>9636.1</v>
      </c>
    </row>
    <row r="42" spans="1:10" ht="93.75">
      <c r="A42" s="9">
        <f t="shared" si="2"/>
        <v>37</v>
      </c>
      <c r="B42" s="32" t="s">
        <v>29</v>
      </c>
      <c r="C42" s="47" t="s">
        <v>23</v>
      </c>
      <c r="D42" s="47" t="s">
        <v>92</v>
      </c>
      <c r="E42" s="2">
        <v>5100</v>
      </c>
      <c r="F42" s="1">
        <v>3971.3</v>
      </c>
      <c r="G42" s="2">
        <v>5100</v>
      </c>
      <c r="H42" s="2">
        <v>5310.9</v>
      </c>
      <c r="I42" s="2">
        <v>5047.3</v>
      </c>
      <c r="J42" s="2">
        <v>4781.5</v>
      </c>
    </row>
    <row r="43" spans="1:10" ht="37.5">
      <c r="A43" s="9">
        <f t="shared" si="2"/>
        <v>38</v>
      </c>
      <c r="B43" s="33"/>
      <c r="C43" s="48"/>
      <c r="D43" s="47" t="s">
        <v>119</v>
      </c>
      <c r="E43" s="2">
        <f>E37+E38+E39+E40+E41+E42</f>
        <v>67677</v>
      </c>
      <c r="F43" s="2">
        <f t="shared" ref="F43:J43" si="10">F37+F38+F39+F40+F41+F42</f>
        <v>53918.5</v>
      </c>
      <c r="G43" s="2">
        <f t="shared" si="10"/>
        <v>68763.8</v>
      </c>
      <c r="H43" s="2">
        <f t="shared" si="10"/>
        <v>71157.399999999994</v>
      </c>
      <c r="I43" s="2">
        <f t="shared" si="10"/>
        <v>70533</v>
      </c>
      <c r="J43" s="2">
        <f t="shared" si="10"/>
        <v>68989</v>
      </c>
    </row>
    <row r="44" spans="1:10" ht="168.75">
      <c r="A44" s="9">
        <f t="shared" si="2"/>
        <v>39</v>
      </c>
      <c r="B44" s="33" t="s">
        <v>319</v>
      </c>
      <c r="C44" s="47" t="s">
        <v>371</v>
      </c>
      <c r="D44" s="47" t="s">
        <v>30</v>
      </c>
      <c r="E44" s="2">
        <v>3593.1</v>
      </c>
      <c r="F44" s="2">
        <v>4216.2</v>
      </c>
      <c r="G44" s="28">
        <v>4216.2</v>
      </c>
      <c r="H44" s="2">
        <v>0</v>
      </c>
      <c r="I44" s="2">
        <v>0</v>
      </c>
      <c r="J44" s="2">
        <v>0</v>
      </c>
    </row>
    <row r="45" spans="1:10" ht="168.75">
      <c r="A45" s="9">
        <f t="shared" si="2"/>
        <v>40</v>
      </c>
      <c r="B45" s="33" t="s">
        <v>372</v>
      </c>
      <c r="C45" s="47" t="s">
        <v>371</v>
      </c>
      <c r="D45" s="47" t="s">
        <v>99</v>
      </c>
      <c r="E45" s="2">
        <v>38606.9</v>
      </c>
      <c r="F45" s="2">
        <v>18111.400000000001</v>
      </c>
      <c r="G45" s="28">
        <f>-623.1+38411.9</f>
        <v>37788.800000000003</v>
      </c>
      <c r="H45" s="2">
        <v>35500</v>
      </c>
      <c r="I45" s="2">
        <v>35500</v>
      </c>
      <c r="J45" s="2">
        <v>35500</v>
      </c>
    </row>
    <row r="46" spans="1:10" ht="37.5">
      <c r="A46" s="9">
        <f t="shared" si="2"/>
        <v>41</v>
      </c>
      <c r="B46" s="33"/>
      <c r="C46" s="47"/>
      <c r="D46" s="47" t="s">
        <v>374</v>
      </c>
      <c r="E46" s="2">
        <f t="shared" ref="E46:F46" si="11">E44+E45</f>
        <v>42200</v>
      </c>
      <c r="F46" s="2">
        <f t="shared" si="11"/>
        <v>22327.600000000002</v>
      </c>
      <c r="G46" s="28">
        <f>G44+G45</f>
        <v>42005</v>
      </c>
      <c r="H46" s="2">
        <f t="shared" ref="H46:J46" si="12">H44+H45</f>
        <v>35500</v>
      </c>
      <c r="I46" s="2">
        <f t="shared" si="12"/>
        <v>35500</v>
      </c>
      <c r="J46" s="2">
        <f t="shared" si="12"/>
        <v>35500</v>
      </c>
    </row>
    <row r="47" spans="1:10" ht="168.75">
      <c r="A47" s="9">
        <f t="shared" si="2"/>
        <v>42</v>
      </c>
      <c r="B47" s="33" t="s">
        <v>320</v>
      </c>
      <c r="C47" s="47" t="s">
        <v>373</v>
      </c>
      <c r="D47" s="47" t="s">
        <v>30</v>
      </c>
      <c r="E47" s="2">
        <v>7000</v>
      </c>
      <c r="F47" s="2">
        <v>6794</v>
      </c>
      <c r="G47" s="2">
        <v>7000</v>
      </c>
      <c r="H47" s="2">
        <v>5413.3</v>
      </c>
      <c r="I47" s="2">
        <v>5413.3</v>
      </c>
      <c r="J47" s="2">
        <v>5413.3</v>
      </c>
    </row>
    <row r="48" spans="1:10" ht="37.5">
      <c r="A48" s="9">
        <f t="shared" si="2"/>
        <v>43</v>
      </c>
      <c r="B48" s="32" t="s">
        <v>334</v>
      </c>
      <c r="C48" s="47" t="s">
        <v>83</v>
      </c>
      <c r="D48" s="47"/>
      <c r="E48" s="2">
        <f>E49</f>
        <v>22808.799999999999</v>
      </c>
      <c r="F48" s="2">
        <f t="shared" ref="F48:J48" si="13">F49</f>
        <v>11025.1</v>
      </c>
      <c r="G48" s="2">
        <f t="shared" si="13"/>
        <v>16497.2</v>
      </c>
      <c r="H48" s="2">
        <f t="shared" si="13"/>
        <v>15981.8</v>
      </c>
      <c r="I48" s="2">
        <f t="shared" si="13"/>
        <v>16613.900000000001</v>
      </c>
      <c r="J48" s="2">
        <f t="shared" si="13"/>
        <v>17227.599999999999</v>
      </c>
    </row>
    <row r="49" spans="1:17" ht="99" customHeight="1">
      <c r="A49" s="9">
        <f t="shared" si="2"/>
        <v>44</v>
      </c>
      <c r="B49" s="32" t="s">
        <v>335</v>
      </c>
      <c r="C49" s="6" t="s">
        <v>21</v>
      </c>
      <c r="D49" s="6" t="s">
        <v>437</v>
      </c>
      <c r="E49" s="2">
        <v>22808.799999999999</v>
      </c>
      <c r="F49" s="2">
        <v>11025.1</v>
      </c>
      <c r="G49" s="2">
        <v>16497.2</v>
      </c>
      <c r="H49" s="2">
        <v>15981.8</v>
      </c>
      <c r="I49" s="2">
        <v>16613.900000000001</v>
      </c>
      <c r="J49" s="2">
        <v>17227.599999999999</v>
      </c>
    </row>
    <row r="50" spans="1:17" ht="37.5">
      <c r="A50" s="9">
        <f t="shared" si="2"/>
        <v>45</v>
      </c>
      <c r="B50" s="32" t="s">
        <v>336</v>
      </c>
      <c r="C50" s="6" t="s">
        <v>65</v>
      </c>
      <c r="D50" s="6"/>
      <c r="E50" s="2">
        <f t="shared" ref="E50:F50" si="14">E56+E78+E51</f>
        <v>6896.3000000000011</v>
      </c>
      <c r="F50" s="2">
        <f t="shared" si="14"/>
        <v>9574.6</v>
      </c>
      <c r="G50" s="2">
        <f>G56+G78+G51</f>
        <v>9910.1999999999989</v>
      </c>
      <c r="H50" s="2">
        <f t="shared" ref="H50:J50" si="15">H56+H78+H51</f>
        <v>1056.8</v>
      </c>
      <c r="I50" s="2">
        <f t="shared" si="15"/>
        <v>1088.0999999999999</v>
      </c>
      <c r="J50" s="2">
        <f t="shared" si="15"/>
        <v>1120.5</v>
      </c>
    </row>
    <row r="51" spans="1:17" ht="93.75">
      <c r="A51" s="9">
        <f t="shared" si="2"/>
        <v>46</v>
      </c>
      <c r="B51" s="32" t="s">
        <v>447</v>
      </c>
      <c r="C51" s="47" t="s">
        <v>448</v>
      </c>
      <c r="D51" s="47" t="s">
        <v>91</v>
      </c>
      <c r="E51" s="2">
        <v>0</v>
      </c>
      <c r="F51" s="2">
        <v>13.7</v>
      </c>
      <c r="G51" s="28">
        <v>0</v>
      </c>
      <c r="H51" s="2">
        <v>0</v>
      </c>
      <c r="I51" s="2">
        <v>0</v>
      </c>
      <c r="J51" s="2">
        <v>0</v>
      </c>
    </row>
    <row r="52" spans="1:17" ht="112.5">
      <c r="A52" s="9">
        <f t="shared" si="2"/>
        <v>47</v>
      </c>
      <c r="B52" s="32" t="s">
        <v>337</v>
      </c>
      <c r="C52" s="47" t="s">
        <v>18</v>
      </c>
      <c r="D52" s="6" t="s">
        <v>93</v>
      </c>
      <c r="E52" s="2">
        <v>696.6</v>
      </c>
      <c r="F52" s="2">
        <v>488.7</v>
      </c>
      <c r="G52" s="2">
        <v>696.6</v>
      </c>
      <c r="H52" s="2">
        <v>722.4</v>
      </c>
      <c r="I52" s="2">
        <v>749.1</v>
      </c>
      <c r="J52" s="2">
        <v>776.8</v>
      </c>
    </row>
    <row r="53" spans="1:17" ht="150">
      <c r="A53" s="9">
        <f t="shared" si="2"/>
        <v>48</v>
      </c>
      <c r="B53" s="32" t="s">
        <v>338</v>
      </c>
      <c r="C53" s="47" t="s">
        <v>18</v>
      </c>
      <c r="D53" s="93" t="s">
        <v>100</v>
      </c>
      <c r="E53" s="2">
        <v>13.1</v>
      </c>
      <c r="F53" s="2">
        <v>11.4</v>
      </c>
      <c r="G53" s="2">
        <v>13.1</v>
      </c>
      <c r="H53" s="2">
        <v>13.8</v>
      </c>
      <c r="I53" s="2">
        <v>13.8</v>
      </c>
      <c r="J53" s="2">
        <v>13.8</v>
      </c>
    </row>
    <row r="54" spans="1:17" ht="93.75">
      <c r="A54" s="9">
        <f t="shared" si="2"/>
        <v>49</v>
      </c>
      <c r="B54" s="32" t="s">
        <v>339</v>
      </c>
      <c r="C54" s="47" t="s">
        <v>18</v>
      </c>
      <c r="D54" s="47" t="s">
        <v>87</v>
      </c>
      <c r="E54" s="2">
        <v>19.899999999999999</v>
      </c>
      <c r="F54" s="2">
        <v>19.5</v>
      </c>
      <c r="G54" s="2">
        <v>19.899999999999999</v>
      </c>
      <c r="H54" s="2">
        <v>26.1</v>
      </c>
      <c r="I54" s="2">
        <v>27</v>
      </c>
      <c r="J54" s="2">
        <v>28</v>
      </c>
    </row>
    <row r="55" spans="1:17" ht="93.75" customHeight="1">
      <c r="A55" s="9">
        <f t="shared" si="2"/>
        <v>50</v>
      </c>
      <c r="B55" s="32" t="s">
        <v>340</v>
      </c>
      <c r="C55" s="47" t="s">
        <v>18</v>
      </c>
      <c r="D55" s="47" t="s">
        <v>89</v>
      </c>
      <c r="E55" s="2">
        <v>290.8</v>
      </c>
      <c r="F55" s="2">
        <v>243.8</v>
      </c>
      <c r="G55" s="2">
        <v>290.8</v>
      </c>
      <c r="H55" s="2">
        <v>294.5</v>
      </c>
      <c r="I55" s="2">
        <v>298.2</v>
      </c>
      <c r="J55" s="2">
        <v>301.89999999999998</v>
      </c>
    </row>
    <row r="56" spans="1:17" ht="37.5">
      <c r="A56" s="9">
        <f t="shared" si="2"/>
        <v>51</v>
      </c>
      <c r="B56" s="33"/>
      <c r="C56" s="48"/>
      <c r="D56" s="47" t="s">
        <v>82</v>
      </c>
      <c r="E56" s="2">
        <f>E52+E53+E54+E55</f>
        <v>1020.4000000000001</v>
      </c>
      <c r="F56" s="2">
        <f t="shared" ref="F56:J56" si="16">F52+F53+F54+F55</f>
        <v>763.39999999999986</v>
      </c>
      <c r="G56" s="2">
        <f t="shared" si="16"/>
        <v>1020.4000000000001</v>
      </c>
      <c r="H56" s="2">
        <f t="shared" si="16"/>
        <v>1056.8</v>
      </c>
      <c r="I56" s="2">
        <f t="shared" si="16"/>
        <v>1088.0999999999999</v>
      </c>
      <c r="J56" s="2">
        <f t="shared" si="16"/>
        <v>1120.5</v>
      </c>
    </row>
    <row r="57" spans="1:17" ht="75">
      <c r="A57" s="9">
        <f t="shared" si="2"/>
        <v>52</v>
      </c>
      <c r="B57" s="32" t="s">
        <v>341</v>
      </c>
      <c r="C57" s="47" t="s">
        <v>16</v>
      </c>
      <c r="D57" s="47" t="s">
        <v>30</v>
      </c>
      <c r="E57" s="2">
        <v>0.2</v>
      </c>
      <c r="F57" s="2">
        <v>0.2</v>
      </c>
      <c r="G57" s="2">
        <v>0.2</v>
      </c>
      <c r="H57" s="2">
        <v>0</v>
      </c>
      <c r="I57" s="2">
        <v>0</v>
      </c>
      <c r="J57" s="2">
        <v>0</v>
      </c>
    </row>
    <row r="58" spans="1:17" ht="75">
      <c r="A58" s="9">
        <f t="shared" si="2"/>
        <v>53</v>
      </c>
      <c r="B58" s="32" t="s">
        <v>342</v>
      </c>
      <c r="C58" s="47" t="s">
        <v>17</v>
      </c>
      <c r="D58" s="47" t="s">
        <v>30</v>
      </c>
      <c r="E58" s="2">
        <v>6.1</v>
      </c>
      <c r="F58" s="2">
        <v>6.9</v>
      </c>
      <c r="G58" s="2">
        <v>6.9</v>
      </c>
      <c r="H58" s="2">
        <v>0</v>
      </c>
      <c r="I58" s="2">
        <v>0</v>
      </c>
      <c r="J58" s="2">
        <v>0</v>
      </c>
    </row>
    <row r="59" spans="1:17" ht="93.75">
      <c r="A59" s="9">
        <f t="shared" si="2"/>
        <v>54</v>
      </c>
      <c r="B59" s="32" t="s">
        <v>343</v>
      </c>
      <c r="C59" s="47" t="s">
        <v>16</v>
      </c>
      <c r="D59" s="47" t="s">
        <v>94</v>
      </c>
      <c r="E59" s="2">
        <v>0</v>
      </c>
      <c r="F59" s="2">
        <v>0.4</v>
      </c>
      <c r="G59" s="2">
        <v>0.4</v>
      </c>
      <c r="H59" s="2">
        <v>0</v>
      </c>
      <c r="I59" s="2">
        <v>0</v>
      </c>
      <c r="J59" s="2">
        <v>0</v>
      </c>
    </row>
    <row r="60" spans="1:17" ht="97.5" customHeight="1">
      <c r="A60" s="9">
        <f t="shared" si="2"/>
        <v>55</v>
      </c>
      <c r="B60" s="32" t="s">
        <v>344</v>
      </c>
      <c r="C60" s="47" t="s">
        <v>17</v>
      </c>
      <c r="D60" s="47" t="s">
        <v>95</v>
      </c>
      <c r="E60" s="2">
        <v>0</v>
      </c>
      <c r="F60" s="2">
        <v>29</v>
      </c>
      <c r="G60" s="2">
        <v>29</v>
      </c>
      <c r="H60" s="2">
        <v>0</v>
      </c>
      <c r="I60" s="2">
        <v>0</v>
      </c>
      <c r="J60" s="2">
        <v>0</v>
      </c>
    </row>
    <row r="61" spans="1:17" ht="131.25">
      <c r="A61" s="9">
        <f t="shared" si="2"/>
        <v>56</v>
      </c>
      <c r="B61" s="32" t="s">
        <v>345</v>
      </c>
      <c r="C61" s="47" t="s">
        <v>16</v>
      </c>
      <c r="D61" s="47" t="s">
        <v>96</v>
      </c>
      <c r="E61" s="2">
        <v>31.8</v>
      </c>
      <c r="F61" s="2">
        <v>33.799999999999997</v>
      </c>
      <c r="G61" s="2">
        <v>33.799999999999997</v>
      </c>
      <c r="H61" s="2">
        <v>0</v>
      </c>
      <c r="I61" s="2">
        <v>0</v>
      </c>
      <c r="J61" s="2">
        <v>0</v>
      </c>
    </row>
    <row r="62" spans="1:17" ht="138.75" customHeight="1">
      <c r="A62" s="9">
        <f t="shared" si="2"/>
        <v>57</v>
      </c>
      <c r="B62" s="32" t="s">
        <v>346</v>
      </c>
      <c r="C62" s="47" t="s">
        <v>17</v>
      </c>
      <c r="D62" s="47" t="s">
        <v>96</v>
      </c>
      <c r="E62" s="2">
        <v>422.4</v>
      </c>
      <c r="F62" s="2">
        <v>513.4</v>
      </c>
      <c r="G62" s="2">
        <v>513.4</v>
      </c>
      <c r="H62" s="2">
        <v>0</v>
      </c>
      <c r="I62" s="2">
        <v>0</v>
      </c>
      <c r="J62" s="2">
        <v>0</v>
      </c>
      <c r="L62" s="11"/>
      <c r="M62" s="11"/>
      <c r="N62" s="11"/>
      <c r="O62" s="11"/>
      <c r="P62" s="11"/>
      <c r="Q62" s="11"/>
    </row>
    <row r="63" spans="1:17" ht="75">
      <c r="A63" s="9">
        <f t="shared" si="2"/>
        <v>58</v>
      </c>
      <c r="B63" s="32" t="s">
        <v>375</v>
      </c>
      <c r="C63" s="47" t="s">
        <v>17</v>
      </c>
      <c r="D63" s="47" t="s">
        <v>98</v>
      </c>
      <c r="E63" s="2">
        <v>801</v>
      </c>
      <c r="F63" s="2">
        <v>805.8</v>
      </c>
      <c r="G63" s="2">
        <v>805.8</v>
      </c>
      <c r="H63" s="2">
        <v>0</v>
      </c>
      <c r="I63" s="2">
        <v>0</v>
      </c>
      <c r="J63" s="2">
        <v>0</v>
      </c>
      <c r="L63" s="11"/>
      <c r="M63" s="11"/>
      <c r="N63" s="11"/>
      <c r="O63" s="11"/>
      <c r="P63" s="11"/>
      <c r="Q63" s="11"/>
    </row>
    <row r="64" spans="1:17" ht="131.25">
      <c r="A64" s="9">
        <f t="shared" si="2"/>
        <v>59</v>
      </c>
      <c r="B64" s="32" t="s">
        <v>347</v>
      </c>
      <c r="C64" s="47" t="s">
        <v>16</v>
      </c>
      <c r="D64" s="47" t="s">
        <v>97</v>
      </c>
      <c r="E64" s="2">
        <v>223</v>
      </c>
      <c r="F64" s="2">
        <v>222.9</v>
      </c>
      <c r="G64" s="2">
        <v>223</v>
      </c>
      <c r="H64" s="2">
        <v>0</v>
      </c>
      <c r="I64" s="2">
        <v>0</v>
      </c>
      <c r="J64" s="2">
        <v>0</v>
      </c>
    </row>
    <row r="65" spans="1:10" ht="131.25">
      <c r="A65" s="9">
        <f t="shared" si="2"/>
        <v>60</v>
      </c>
      <c r="B65" s="32" t="s">
        <v>348</v>
      </c>
      <c r="C65" s="47" t="s">
        <v>17</v>
      </c>
      <c r="D65" s="47" t="s">
        <v>97</v>
      </c>
      <c r="E65" s="2">
        <v>19.5</v>
      </c>
      <c r="F65" s="2">
        <v>1657.7</v>
      </c>
      <c r="G65" s="2">
        <v>1657.7</v>
      </c>
      <c r="H65" s="2">
        <v>0</v>
      </c>
      <c r="I65" s="2">
        <v>0</v>
      </c>
      <c r="J65" s="2">
        <v>0</v>
      </c>
    </row>
    <row r="66" spans="1:10" ht="171.75" customHeight="1">
      <c r="A66" s="9">
        <f t="shared" si="2"/>
        <v>61</v>
      </c>
      <c r="B66" s="32" t="s">
        <v>349</v>
      </c>
      <c r="C66" s="47" t="s">
        <v>17</v>
      </c>
      <c r="D66" s="93" t="s">
        <v>438</v>
      </c>
      <c r="E66" s="2">
        <v>0</v>
      </c>
      <c r="F66" s="2">
        <v>2.5</v>
      </c>
      <c r="G66" s="2">
        <v>2.5</v>
      </c>
      <c r="H66" s="2">
        <v>0</v>
      </c>
      <c r="I66" s="2">
        <v>0</v>
      </c>
      <c r="J66" s="2">
        <v>0</v>
      </c>
    </row>
    <row r="67" spans="1:10" ht="112.5">
      <c r="A67" s="9">
        <f t="shared" si="2"/>
        <v>62</v>
      </c>
      <c r="B67" s="32" t="s">
        <v>350</v>
      </c>
      <c r="C67" s="47" t="s">
        <v>16</v>
      </c>
      <c r="D67" s="47" t="s">
        <v>93</v>
      </c>
      <c r="E67" s="2">
        <v>50.6</v>
      </c>
      <c r="F67" s="2">
        <v>55.9</v>
      </c>
      <c r="G67" s="2">
        <v>55.9</v>
      </c>
      <c r="H67" s="2">
        <v>0</v>
      </c>
      <c r="I67" s="2">
        <v>0</v>
      </c>
      <c r="J67" s="2">
        <v>0</v>
      </c>
    </row>
    <row r="68" spans="1:10" ht="150">
      <c r="A68" s="9">
        <f t="shared" si="2"/>
        <v>63</v>
      </c>
      <c r="B68" s="32" t="s">
        <v>351</v>
      </c>
      <c r="C68" s="47" t="s">
        <v>16</v>
      </c>
      <c r="D68" s="47" t="s">
        <v>100</v>
      </c>
      <c r="E68" s="2">
        <v>1560.2</v>
      </c>
      <c r="F68" s="2">
        <v>1560.2</v>
      </c>
      <c r="G68" s="2">
        <v>1560.2</v>
      </c>
      <c r="H68" s="2">
        <v>0</v>
      </c>
      <c r="I68" s="2">
        <v>0</v>
      </c>
      <c r="J68" s="2">
        <v>0</v>
      </c>
    </row>
    <row r="69" spans="1:10" ht="150">
      <c r="A69" s="9">
        <f t="shared" si="2"/>
        <v>64</v>
      </c>
      <c r="B69" s="32" t="s">
        <v>352</v>
      </c>
      <c r="C69" s="47" t="s">
        <v>17</v>
      </c>
      <c r="D69" s="47" t="s">
        <v>100</v>
      </c>
      <c r="E69" s="2">
        <v>2491.6999999999998</v>
      </c>
      <c r="F69" s="2">
        <v>2807.5</v>
      </c>
      <c r="G69" s="2">
        <v>2899.6</v>
      </c>
      <c r="H69" s="2">
        <v>0</v>
      </c>
      <c r="I69" s="2">
        <v>0</v>
      </c>
      <c r="J69" s="2">
        <v>0</v>
      </c>
    </row>
    <row r="70" spans="1:10" ht="93.75">
      <c r="A70" s="9">
        <f t="shared" si="2"/>
        <v>65</v>
      </c>
      <c r="B70" s="32" t="s">
        <v>353</v>
      </c>
      <c r="C70" s="47" t="s">
        <v>16</v>
      </c>
      <c r="D70" s="47" t="s">
        <v>87</v>
      </c>
      <c r="E70" s="2">
        <v>97.3</v>
      </c>
      <c r="F70" s="2">
        <v>204.7</v>
      </c>
      <c r="G70" s="2">
        <v>204.8</v>
      </c>
      <c r="H70" s="2">
        <v>0</v>
      </c>
      <c r="I70" s="2">
        <v>0</v>
      </c>
      <c r="J70" s="2">
        <v>0</v>
      </c>
    </row>
    <row r="71" spans="1:10" ht="93.75">
      <c r="A71" s="9">
        <f t="shared" si="2"/>
        <v>66</v>
      </c>
      <c r="B71" s="32" t="s">
        <v>354</v>
      </c>
      <c r="C71" s="47" t="s">
        <v>17</v>
      </c>
      <c r="D71" s="47" t="s">
        <v>87</v>
      </c>
      <c r="E71" s="2">
        <v>45.1</v>
      </c>
      <c r="F71" s="28">
        <v>617.6</v>
      </c>
      <c r="G71" s="2">
        <v>617.6</v>
      </c>
      <c r="H71" s="2">
        <v>0</v>
      </c>
      <c r="I71" s="2">
        <v>0</v>
      </c>
      <c r="J71" s="2">
        <v>0</v>
      </c>
    </row>
    <row r="72" spans="1:10" ht="93.75">
      <c r="A72" s="9">
        <f t="shared" ref="A72:A135" si="17">A71+1</f>
        <v>67</v>
      </c>
      <c r="B72" s="32" t="s">
        <v>355</v>
      </c>
      <c r="C72" s="47" t="s">
        <v>16</v>
      </c>
      <c r="D72" s="47" t="s">
        <v>88</v>
      </c>
      <c r="E72" s="2">
        <v>0</v>
      </c>
      <c r="F72" s="2">
        <v>20</v>
      </c>
      <c r="G72" s="2">
        <v>20</v>
      </c>
      <c r="H72" s="2">
        <v>0</v>
      </c>
      <c r="I72" s="2">
        <v>0</v>
      </c>
      <c r="J72" s="2">
        <v>0</v>
      </c>
    </row>
    <row r="73" spans="1:10" ht="93.75">
      <c r="A73" s="9">
        <f t="shared" si="17"/>
        <v>68</v>
      </c>
      <c r="B73" s="32" t="s">
        <v>356</v>
      </c>
      <c r="C73" s="47" t="s">
        <v>17</v>
      </c>
      <c r="D73" s="47" t="s">
        <v>88</v>
      </c>
      <c r="E73" s="2">
        <v>127</v>
      </c>
      <c r="F73" s="2">
        <v>127</v>
      </c>
      <c r="G73" s="2">
        <v>127</v>
      </c>
      <c r="H73" s="2">
        <v>0</v>
      </c>
      <c r="I73" s="2">
        <v>0</v>
      </c>
      <c r="J73" s="2">
        <v>0</v>
      </c>
    </row>
    <row r="74" spans="1:10" ht="112.5">
      <c r="A74" s="9">
        <f t="shared" si="17"/>
        <v>69</v>
      </c>
      <c r="B74" s="32" t="s">
        <v>357</v>
      </c>
      <c r="C74" s="47" t="s">
        <v>16</v>
      </c>
      <c r="D74" s="47" t="s">
        <v>89</v>
      </c>
      <c r="E74" s="2">
        <v>0</v>
      </c>
      <c r="F74" s="2">
        <v>0.1</v>
      </c>
      <c r="G74" s="2">
        <v>0.1</v>
      </c>
      <c r="H74" s="2">
        <v>0</v>
      </c>
      <c r="I74" s="2">
        <v>0</v>
      </c>
      <c r="J74" s="2">
        <v>0</v>
      </c>
    </row>
    <row r="75" spans="1:10" ht="93.75">
      <c r="A75" s="9">
        <f t="shared" si="17"/>
        <v>70</v>
      </c>
      <c r="B75" s="32" t="s">
        <v>376</v>
      </c>
      <c r="C75" s="47" t="s">
        <v>17</v>
      </c>
      <c r="D75" s="47" t="s">
        <v>91</v>
      </c>
      <c r="E75" s="2">
        <v>0</v>
      </c>
      <c r="F75" s="2">
        <v>80.400000000000006</v>
      </c>
      <c r="G75" s="2">
        <v>80.400000000000006</v>
      </c>
      <c r="H75" s="2">
        <v>0</v>
      </c>
      <c r="I75" s="2">
        <v>0</v>
      </c>
      <c r="J75" s="2">
        <v>0</v>
      </c>
    </row>
    <row r="76" spans="1:10" ht="93.75">
      <c r="A76" s="9">
        <f t="shared" si="17"/>
        <v>71</v>
      </c>
      <c r="B76" s="32" t="s">
        <v>358</v>
      </c>
      <c r="C76" s="47" t="s">
        <v>16</v>
      </c>
      <c r="D76" s="47" t="s">
        <v>92</v>
      </c>
      <c r="E76" s="2">
        <v>0</v>
      </c>
      <c r="F76" s="2">
        <v>41.7</v>
      </c>
      <c r="G76" s="2">
        <v>41.7</v>
      </c>
      <c r="H76" s="2">
        <v>0</v>
      </c>
      <c r="I76" s="2">
        <v>0</v>
      </c>
      <c r="J76" s="2">
        <v>0</v>
      </c>
    </row>
    <row r="77" spans="1:10" ht="93.75">
      <c r="A77" s="9">
        <f t="shared" si="17"/>
        <v>72</v>
      </c>
      <c r="B77" s="32" t="s">
        <v>359</v>
      </c>
      <c r="C77" s="47" t="s">
        <v>17</v>
      </c>
      <c r="D77" s="47" t="s">
        <v>92</v>
      </c>
      <c r="E77" s="2">
        <v>0</v>
      </c>
      <c r="F77" s="2">
        <v>9.8000000000000007</v>
      </c>
      <c r="G77" s="2">
        <v>9.8000000000000007</v>
      </c>
      <c r="H77" s="2">
        <v>0</v>
      </c>
      <c r="I77" s="2">
        <v>0</v>
      </c>
      <c r="J77" s="2">
        <v>0</v>
      </c>
    </row>
    <row r="78" spans="1:10" ht="37.5">
      <c r="A78" s="9">
        <f t="shared" si="17"/>
        <v>73</v>
      </c>
      <c r="B78" s="33"/>
      <c r="C78" s="48"/>
      <c r="D78" s="47" t="s">
        <v>118</v>
      </c>
      <c r="E78" s="2">
        <f t="shared" ref="E78:J78" si="18">SUM(E57:E77)</f>
        <v>5875.9000000000005</v>
      </c>
      <c r="F78" s="2">
        <f>SUM(F57:F77)</f>
        <v>8797.5</v>
      </c>
      <c r="G78" s="2">
        <f t="shared" si="18"/>
        <v>8889.7999999999993</v>
      </c>
      <c r="H78" s="2">
        <f t="shared" si="18"/>
        <v>0</v>
      </c>
      <c r="I78" s="2">
        <f t="shared" si="18"/>
        <v>0</v>
      </c>
      <c r="J78" s="2">
        <f t="shared" si="18"/>
        <v>0</v>
      </c>
    </row>
    <row r="79" spans="1:10" ht="37.5">
      <c r="A79" s="9">
        <f t="shared" si="17"/>
        <v>74</v>
      </c>
      <c r="B79" s="32" t="s">
        <v>74</v>
      </c>
      <c r="C79" s="47" t="s">
        <v>75</v>
      </c>
      <c r="D79" s="47"/>
      <c r="E79" s="2">
        <f>E81+E82+E83+E84+E87+E88+E89</f>
        <v>57620.900000000009</v>
      </c>
      <c r="F79" s="2">
        <f t="shared" ref="F79" si="19">F81+F82+F83+F84+F87+F88+F89</f>
        <v>47507.3</v>
      </c>
      <c r="G79" s="2">
        <f>G80+G81+G82+G83+G84+G87+G88+G89</f>
        <v>62351.700000000004</v>
      </c>
      <c r="H79" s="2">
        <f t="shared" ref="H79:J79" si="20">SUM(H81:H89)</f>
        <v>47250</v>
      </c>
      <c r="I79" s="2">
        <f t="shared" si="20"/>
        <v>42200</v>
      </c>
      <c r="J79" s="2">
        <f t="shared" si="20"/>
        <v>42160</v>
      </c>
    </row>
    <row r="80" spans="1:10" ht="75">
      <c r="A80" s="9">
        <f t="shared" si="17"/>
        <v>75</v>
      </c>
      <c r="B80" s="32" t="s">
        <v>455</v>
      </c>
      <c r="C80" s="47" t="s">
        <v>454</v>
      </c>
      <c r="D80" s="6" t="s">
        <v>30</v>
      </c>
      <c r="E80" s="2">
        <v>0</v>
      </c>
      <c r="F80" s="2">
        <v>0</v>
      </c>
      <c r="G80" s="2">
        <v>413.7</v>
      </c>
      <c r="H80" s="2">
        <v>0</v>
      </c>
      <c r="I80" s="2">
        <v>0</v>
      </c>
      <c r="J80" s="2">
        <v>0</v>
      </c>
    </row>
    <row r="81" spans="1:10" ht="131.25">
      <c r="A81" s="9">
        <f t="shared" si="17"/>
        <v>76</v>
      </c>
      <c r="B81" s="32" t="s">
        <v>66</v>
      </c>
      <c r="C81" s="47" t="s">
        <v>70</v>
      </c>
      <c r="D81" s="6" t="s">
        <v>30</v>
      </c>
      <c r="E81" s="1">
        <v>24469</v>
      </c>
      <c r="F81" s="2">
        <v>10636.5</v>
      </c>
      <c r="G81" s="1">
        <v>24469</v>
      </c>
      <c r="H81" s="2">
        <v>15100</v>
      </c>
      <c r="I81" s="2">
        <v>10050</v>
      </c>
      <c r="J81" s="2">
        <v>10010</v>
      </c>
    </row>
    <row r="82" spans="1:10" ht="131.25">
      <c r="A82" s="9">
        <f t="shared" si="17"/>
        <v>77</v>
      </c>
      <c r="B82" s="32" t="s">
        <v>449</v>
      </c>
      <c r="C82" s="47" t="s">
        <v>377</v>
      </c>
      <c r="D82" s="93" t="s">
        <v>87</v>
      </c>
      <c r="E82" s="1">
        <v>1.2</v>
      </c>
      <c r="F82" s="2">
        <v>1.2</v>
      </c>
      <c r="G82" s="1">
        <v>1.2</v>
      </c>
      <c r="H82" s="2">
        <v>0</v>
      </c>
      <c r="I82" s="2">
        <v>0</v>
      </c>
      <c r="J82" s="2">
        <v>0</v>
      </c>
    </row>
    <row r="83" spans="1:10" ht="131.25">
      <c r="A83" s="9">
        <f t="shared" si="17"/>
        <v>78</v>
      </c>
      <c r="B83" s="32" t="s">
        <v>450</v>
      </c>
      <c r="C83" s="47" t="s">
        <v>377</v>
      </c>
      <c r="D83" s="93" t="s">
        <v>88</v>
      </c>
      <c r="E83" s="1">
        <v>2.2000000000000002</v>
      </c>
      <c r="F83" s="2">
        <v>2.2000000000000002</v>
      </c>
      <c r="G83" s="1">
        <v>2.2000000000000002</v>
      </c>
      <c r="H83" s="2">
        <v>0</v>
      </c>
      <c r="I83" s="2">
        <v>0</v>
      </c>
      <c r="J83" s="2">
        <v>0</v>
      </c>
    </row>
    <row r="84" spans="1:10" ht="131.25">
      <c r="A84" s="9">
        <f t="shared" si="17"/>
        <v>79</v>
      </c>
      <c r="B84" s="34" t="s">
        <v>451</v>
      </c>
      <c r="C84" s="49" t="s">
        <v>377</v>
      </c>
      <c r="D84" s="94" t="s">
        <v>90</v>
      </c>
      <c r="E84" s="31">
        <v>2.7</v>
      </c>
      <c r="F84" s="28">
        <v>69.7</v>
      </c>
      <c r="G84" s="31">
        <v>69.8</v>
      </c>
      <c r="H84" s="28">
        <v>0</v>
      </c>
      <c r="I84" s="28">
        <v>0</v>
      </c>
      <c r="J84" s="28">
        <v>0</v>
      </c>
    </row>
    <row r="85" spans="1:10" ht="131.25">
      <c r="A85" s="9">
        <f t="shared" si="17"/>
        <v>80</v>
      </c>
      <c r="B85" s="34" t="s">
        <v>451</v>
      </c>
      <c r="C85" s="49" t="s">
        <v>377</v>
      </c>
      <c r="D85" s="94" t="s">
        <v>91</v>
      </c>
      <c r="E85" s="31">
        <v>0</v>
      </c>
      <c r="F85" s="28">
        <v>0</v>
      </c>
      <c r="G85" s="31">
        <v>13.7</v>
      </c>
      <c r="H85" s="28">
        <v>0</v>
      </c>
      <c r="I85" s="28">
        <v>0</v>
      </c>
      <c r="J85" s="28">
        <v>0</v>
      </c>
    </row>
    <row r="86" spans="1:10" ht="37.5">
      <c r="A86" s="9">
        <f t="shared" si="17"/>
        <v>81</v>
      </c>
      <c r="B86" s="34"/>
      <c r="C86" s="49"/>
      <c r="D86" s="49" t="s">
        <v>456</v>
      </c>
      <c r="E86" s="31">
        <f>SUM(E82:E85)</f>
        <v>6.1000000000000005</v>
      </c>
      <c r="F86" s="31">
        <f t="shared" ref="F86:J86" si="21">SUM(F82:F85)</f>
        <v>73.100000000000009</v>
      </c>
      <c r="G86" s="31">
        <f t="shared" si="21"/>
        <v>86.9</v>
      </c>
      <c r="H86" s="31">
        <f t="shared" si="21"/>
        <v>0</v>
      </c>
      <c r="I86" s="31">
        <f t="shared" si="21"/>
        <v>0</v>
      </c>
      <c r="J86" s="31">
        <f t="shared" si="21"/>
        <v>0</v>
      </c>
    </row>
    <row r="87" spans="1:10" ht="75">
      <c r="A87" s="9">
        <f t="shared" si="17"/>
        <v>82</v>
      </c>
      <c r="B87" s="32" t="s">
        <v>67</v>
      </c>
      <c r="C87" s="47" t="s">
        <v>71</v>
      </c>
      <c r="D87" s="6" t="s">
        <v>30</v>
      </c>
      <c r="E87" s="1">
        <v>30000</v>
      </c>
      <c r="F87" s="2">
        <v>32587.3</v>
      </c>
      <c r="G87" s="1">
        <v>33000</v>
      </c>
      <c r="H87" s="2">
        <v>30000</v>
      </c>
      <c r="I87" s="2">
        <v>30000</v>
      </c>
      <c r="J87" s="2">
        <v>30000</v>
      </c>
    </row>
    <row r="88" spans="1:10" ht="81" customHeight="1">
      <c r="A88" s="9">
        <f t="shared" si="17"/>
        <v>83</v>
      </c>
      <c r="B88" s="32" t="s">
        <v>68</v>
      </c>
      <c r="C88" s="47" t="s">
        <v>72</v>
      </c>
      <c r="D88" s="6" t="s">
        <v>30</v>
      </c>
      <c r="E88" s="1">
        <v>395.8</v>
      </c>
      <c r="F88" s="2">
        <v>395.8</v>
      </c>
      <c r="G88" s="1">
        <v>395.8</v>
      </c>
      <c r="H88" s="2">
        <v>150</v>
      </c>
      <c r="I88" s="2">
        <v>150</v>
      </c>
      <c r="J88" s="2">
        <v>150</v>
      </c>
    </row>
    <row r="89" spans="1:10" ht="114.75" customHeight="1">
      <c r="A89" s="9">
        <f t="shared" si="17"/>
        <v>84</v>
      </c>
      <c r="B89" s="32" t="s">
        <v>69</v>
      </c>
      <c r="C89" s="47" t="s">
        <v>73</v>
      </c>
      <c r="D89" s="6" t="s">
        <v>30</v>
      </c>
      <c r="E89" s="1">
        <v>2750</v>
      </c>
      <c r="F89" s="2">
        <v>3814.6</v>
      </c>
      <c r="G89" s="1">
        <v>4000</v>
      </c>
      <c r="H89" s="2">
        <v>2000</v>
      </c>
      <c r="I89" s="2">
        <v>2000</v>
      </c>
      <c r="J89" s="2">
        <v>2000</v>
      </c>
    </row>
    <row r="90" spans="1:10">
      <c r="A90" s="9">
        <f t="shared" si="17"/>
        <v>85</v>
      </c>
      <c r="B90" s="35" t="s">
        <v>76</v>
      </c>
      <c r="C90" s="50" t="s">
        <v>84</v>
      </c>
      <c r="D90" s="50"/>
      <c r="E90" s="24">
        <f t="shared" ref="E90:J90" si="22">E256</f>
        <v>27098.700000000004</v>
      </c>
      <c r="F90" s="2">
        <f t="shared" si="22"/>
        <v>31563.399999999998</v>
      </c>
      <c r="G90" s="2">
        <f t="shared" si="22"/>
        <v>38848.800000000003</v>
      </c>
      <c r="H90" s="2">
        <f t="shared" si="22"/>
        <v>25014.799999999996</v>
      </c>
      <c r="I90" s="2">
        <f t="shared" si="22"/>
        <v>25020.699999999993</v>
      </c>
      <c r="J90" s="2">
        <f t="shared" si="22"/>
        <v>25045.099999999991</v>
      </c>
    </row>
    <row r="91" spans="1:10" ht="115.5" customHeight="1">
      <c r="A91" s="9">
        <f t="shared" si="17"/>
        <v>86</v>
      </c>
      <c r="B91" s="36" t="s">
        <v>402</v>
      </c>
      <c r="C91" s="51" t="s">
        <v>249</v>
      </c>
      <c r="D91" s="51" t="s">
        <v>403</v>
      </c>
      <c r="E91" s="2">
        <v>0</v>
      </c>
      <c r="F91" s="2">
        <v>0.2</v>
      </c>
      <c r="G91" s="2">
        <v>0.2</v>
      </c>
      <c r="H91" s="2">
        <v>0</v>
      </c>
      <c r="I91" s="2">
        <v>0</v>
      </c>
      <c r="J91" s="2">
        <v>0</v>
      </c>
    </row>
    <row r="92" spans="1:10" ht="192" customHeight="1">
      <c r="A92" s="9">
        <f t="shared" si="17"/>
        <v>87</v>
      </c>
      <c r="B92" s="37" t="s">
        <v>202</v>
      </c>
      <c r="C92" s="52" t="s">
        <v>225</v>
      </c>
      <c r="D92" s="89" t="s">
        <v>311</v>
      </c>
      <c r="E92" s="25">
        <v>0</v>
      </c>
      <c r="F92" s="2">
        <v>10</v>
      </c>
      <c r="G92" s="2">
        <v>10</v>
      </c>
      <c r="H92" s="2">
        <v>0</v>
      </c>
      <c r="I92" s="2">
        <v>0</v>
      </c>
      <c r="J92" s="2">
        <v>0</v>
      </c>
    </row>
    <row r="93" spans="1:10" ht="190.5" customHeight="1">
      <c r="A93" s="9">
        <f t="shared" si="17"/>
        <v>88</v>
      </c>
      <c r="B93" s="38" t="s">
        <v>203</v>
      </c>
      <c r="C93" s="53" t="s">
        <v>225</v>
      </c>
      <c r="D93" s="47" t="s">
        <v>312</v>
      </c>
      <c r="E93" s="4">
        <v>0</v>
      </c>
      <c r="F93" s="2">
        <v>14.5</v>
      </c>
      <c r="G93" s="2">
        <v>14.5</v>
      </c>
      <c r="H93" s="2">
        <v>0</v>
      </c>
      <c r="I93" s="2">
        <v>0</v>
      </c>
      <c r="J93" s="2">
        <v>0</v>
      </c>
    </row>
    <row r="94" spans="1:10" ht="190.5" customHeight="1">
      <c r="A94" s="9">
        <f t="shared" si="17"/>
        <v>89</v>
      </c>
      <c r="B94" s="38" t="s">
        <v>204</v>
      </c>
      <c r="C94" s="53" t="s">
        <v>225</v>
      </c>
      <c r="D94" s="47" t="s">
        <v>313</v>
      </c>
      <c r="E94" s="4">
        <v>0</v>
      </c>
      <c r="F94" s="2">
        <v>0.3</v>
      </c>
      <c r="G94" s="2">
        <v>0.3</v>
      </c>
      <c r="H94" s="2">
        <v>0</v>
      </c>
      <c r="I94" s="2">
        <v>0</v>
      </c>
      <c r="J94" s="2">
        <v>0</v>
      </c>
    </row>
    <row r="95" spans="1:10" ht="190.5" customHeight="1">
      <c r="A95" s="9">
        <f t="shared" si="17"/>
        <v>90</v>
      </c>
      <c r="B95" s="38" t="s">
        <v>205</v>
      </c>
      <c r="C95" s="53" t="s">
        <v>225</v>
      </c>
      <c r="D95" s="6" t="s">
        <v>314</v>
      </c>
      <c r="E95" s="1">
        <v>866.7</v>
      </c>
      <c r="F95" s="2">
        <v>912.2</v>
      </c>
      <c r="G95" s="2">
        <v>912.2</v>
      </c>
      <c r="H95" s="2">
        <v>0</v>
      </c>
      <c r="I95" s="2">
        <v>0</v>
      </c>
      <c r="J95" s="2">
        <v>0</v>
      </c>
    </row>
    <row r="96" spans="1:10" ht="114" customHeight="1">
      <c r="A96" s="9">
        <f t="shared" si="17"/>
        <v>91</v>
      </c>
      <c r="B96" s="38" t="s">
        <v>404</v>
      </c>
      <c r="C96" s="54" t="s">
        <v>228</v>
      </c>
      <c r="D96" s="49" t="s">
        <v>315</v>
      </c>
      <c r="E96" s="1">
        <v>0</v>
      </c>
      <c r="F96" s="2">
        <v>4</v>
      </c>
      <c r="G96" s="2">
        <v>4</v>
      </c>
      <c r="H96" s="2">
        <v>1.5</v>
      </c>
      <c r="I96" s="2">
        <v>1.5</v>
      </c>
      <c r="J96" s="2">
        <v>1.5</v>
      </c>
    </row>
    <row r="97" spans="1:10" ht="187.5" customHeight="1">
      <c r="A97" s="9">
        <f t="shared" si="17"/>
        <v>92</v>
      </c>
      <c r="B97" s="38" t="s">
        <v>206</v>
      </c>
      <c r="C97" s="53" t="s">
        <v>225</v>
      </c>
      <c r="D97" s="49" t="s">
        <v>315</v>
      </c>
      <c r="E97" s="2">
        <v>0</v>
      </c>
      <c r="F97" s="2">
        <v>15.5</v>
      </c>
      <c r="G97" s="2">
        <v>15.5</v>
      </c>
      <c r="H97" s="2">
        <v>0</v>
      </c>
      <c r="I97" s="2">
        <v>0</v>
      </c>
      <c r="J97" s="2">
        <v>0</v>
      </c>
    </row>
    <row r="98" spans="1:10" ht="150">
      <c r="A98" s="9">
        <f t="shared" si="17"/>
        <v>93</v>
      </c>
      <c r="B98" s="36" t="s">
        <v>405</v>
      </c>
      <c r="C98" s="51" t="s">
        <v>406</v>
      </c>
      <c r="D98" s="49" t="s">
        <v>315</v>
      </c>
      <c r="E98" s="2">
        <v>0</v>
      </c>
      <c r="F98" s="2">
        <v>29.7</v>
      </c>
      <c r="G98" s="2">
        <v>29.7</v>
      </c>
      <c r="H98" s="2">
        <v>13.2</v>
      </c>
      <c r="I98" s="2">
        <v>13.2</v>
      </c>
      <c r="J98" s="2">
        <v>13.2</v>
      </c>
    </row>
    <row r="99" spans="1:10" ht="117" customHeight="1">
      <c r="A99" s="9">
        <f t="shared" si="17"/>
        <v>94</v>
      </c>
      <c r="B99" s="38" t="s">
        <v>207</v>
      </c>
      <c r="C99" s="53" t="s">
        <v>226</v>
      </c>
      <c r="D99" s="47" t="s">
        <v>316</v>
      </c>
      <c r="E99" s="2">
        <v>0</v>
      </c>
      <c r="F99" s="2">
        <v>85</v>
      </c>
      <c r="G99" s="2">
        <v>85</v>
      </c>
      <c r="H99" s="2">
        <v>0</v>
      </c>
      <c r="I99" s="2">
        <v>0</v>
      </c>
      <c r="J99" s="2">
        <v>0</v>
      </c>
    </row>
    <row r="100" spans="1:10" ht="151.5" customHeight="1">
      <c r="A100" s="9">
        <f t="shared" si="17"/>
        <v>95</v>
      </c>
      <c r="B100" s="38" t="s">
        <v>408</v>
      </c>
      <c r="C100" s="55" t="s">
        <v>227</v>
      </c>
      <c r="D100" s="47" t="s">
        <v>316</v>
      </c>
      <c r="E100" s="2">
        <v>0</v>
      </c>
      <c r="F100" s="2">
        <v>40</v>
      </c>
      <c r="G100" s="2">
        <v>40</v>
      </c>
      <c r="H100" s="2">
        <v>0</v>
      </c>
      <c r="I100" s="2">
        <v>0</v>
      </c>
      <c r="J100" s="2">
        <v>0</v>
      </c>
    </row>
    <row r="101" spans="1:10" ht="116.25" customHeight="1">
      <c r="A101" s="9">
        <f t="shared" si="17"/>
        <v>96</v>
      </c>
      <c r="B101" s="38" t="s">
        <v>407</v>
      </c>
      <c r="C101" s="55" t="s">
        <v>228</v>
      </c>
      <c r="D101" s="47" t="s">
        <v>316</v>
      </c>
      <c r="E101" s="2">
        <v>0</v>
      </c>
      <c r="F101" s="2">
        <v>3.5</v>
      </c>
      <c r="G101" s="2">
        <v>3.5</v>
      </c>
      <c r="H101" s="2">
        <v>0</v>
      </c>
      <c r="I101" s="2">
        <v>0</v>
      </c>
      <c r="J101" s="2">
        <v>0</v>
      </c>
    </row>
    <row r="102" spans="1:10" ht="172.5" customHeight="1">
      <c r="A102" s="9">
        <f t="shared" si="17"/>
        <v>97</v>
      </c>
      <c r="B102" s="38" t="s">
        <v>208</v>
      </c>
      <c r="C102" s="52" t="s">
        <v>229</v>
      </c>
      <c r="D102" s="47" t="s">
        <v>317</v>
      </c>
      <c r="E102" s="2">
        <v>50</v>
      </c>
      <c r="F102" s="2">
        <v>65</v>
      </c>
      <c r="G102" s="2">
        <v>65</v>
      </c>
      <c r="H102" s="2">
        <v>87</v>
      </c>
      <c r="I102" s="2">
        <v>87</v>
      </c>
      <c r="J102" s="2">
        <v>91</v>
      </c>
    </row>
    <row r="103" spans="1:10" ht="153.75" customHeight="1">
      <c r="A103" s="9">
        <f t="shared" si="17"/>
        <v>98</v>
      </c>
      <c r="B103" s="38" t="s">
        <v>209</v>
      </c>
      <c r="C103" s="56" t="s">
        <v>230</v>
      </c>
      <c r="D103" s="47" t="s">
        <v>439</v>
      </c>
      <c r="E103" s="2">
        <v>66</v>
      </c>
      <c r="F103" s="2">
        <v>77.5</v>
      </c>
      <c r="G103" s="2">
        <v>77.5</v>
      </c>
      <c r="H103" s="2">
        <v>223.4</v>
      </c>
      <c r="I103" s="2">
        <v>223.4</v>
      </c>
      <c r="J103" s="2">
        <v>223.4</v>
      </c>
    </row>
    <row r="104" spans="1:10" ht="150">
      <c r="A104" s="9">
        <f t="shared" si="17"/>
        <v>99</v>
      </c>
      <c r="B104" s="39" t="s">
        <v>122</v>
      </c>
      <c r="C104" s="56" t="s">
        <v>231</v>
      </c>
      <c r="D104" s="47" t="s">
        <v>439</v>
      </c>
      <c r="E104" s="2">
        <v>36</v>
      </c>
      <c r="F104" s="2">
        <v>63.5</v>
      </c>
      <c r="G104" s="2">
        <v>63.5</v>
      </c>
      <c r="H104" s="4">
        <v>180</v>
      </c>
      <c r="I104" s="4">
        <v>180</v>
      </c>
      <c r="J104" s="4">
        <v>180</v>
      </c>
    </row>
    <row r="105" spans="1:10" ht="168.75">
      <c r="A105" s="9">
        <f t="shared" si="17"/>
        <v>100</v>
      </c>
      <c r="B105" s="39" t="s">
        <v>123</v>
      </c>
      <c r="C105" s="56" t="s">
        <v>232</v>
      </c>
      <c r="D105" s="47" t="s">
        <v>439</v>
      </c>
      <c r="E105" s="2">
        <v>0</v>
      </c>
      <c r="F105" s="2">
        <v>4.5</v>
      </c>
      <c r="G105" s="2">
        <v>4.5</v>
      </c>
      <c r="H105" s="4">
        <v>7.2</v>
      </c>
      <c r="I105" s="4">
        <v>7.2</v>
      </c>
      <c r="J105" s="4">
        <v>7.2</v>
      </c>
    </row>
    <row r="106" spans="1:10" ht="114" customHeight="1">
      <c r="A106" s="9">
        <f t="shared" si="17"/>
        <v>101</v>
      </c>
      <c r="B106" s="39" t="s">
        <v>124</v>
      </c>
      <c r="C106" s="56" t="s">
        <v>226</v>
      </c>
      <c r="D106" s="47" t="s">
        <v>439</v>
      </c>
      <c r="E106" s="2">
        <v>0</v>
      </c>
      <c r="F106" s="2">
        <v>183.7</v>
      </c>
      <c r="G106" s="2">
        <v>183.7</v>
      </c>
      <c r="H106" s="4">
        <v>530.20000000000005</v>
      </c>
      <c r="I106" s="4">
        <v>530.20000000000005</v>
      </c>
      <c r="J106" s="4">
        <v>530.20000000000005</v>
      </c>
    </row>
    <row r="107" spans="1:10" ht="246.75" customHeight="1">
      <c r="A107" s="9">
        <f t="shared" si="17"/>
        <v>102</v>
      </c>
      <c r="B107" s="39" t="s">
        <v>125</v>
      </c>
      <c r="C107" s="56" t="s">
        <v>233</v>
      </c>
      <c r="D107" s="47" t="s">
        <v>439</v>
      </c>
      <c r="E107" s="2">
        <v>0</v>
      </c>
      <c r="F107" s="2">
        <v>145.69999999999999</v>
      </c>
      <c r="G107" s="2">
        <v>145.69999999999999</v>
      </c>
      <c r="H107" s="4">
        <v>380.2</v>
      </c>
      <c r="I107" s="4">
        <v>380.2</v>
      </c>
      <c r="J107" s="4">
        <v>380.2</v>
      </c>
    </row>
    <row r="108" spans="1:10" ht="189" customHeight="1">
      <c r="A108" s="9">
        <f t="shared" si="17"/>
        <v>103</v>
      </c>
      <c r="B108" s="39" t="s">
        <v>126</v>
      </c>
      <c r="C108" s="56" t="s">
        <v>234</v>
      </c>
      <c r="D108" s="47" t="s">
        <v>439</v>
      </c>
      <c r="E108" s="2">
        <v>1322.4</v>
      </c>
      <c r="F108" s="2">
        <v>443.2</v>
      </c>
      <c r="G108" s="2">
        <v>1322.4</v>
      </c>
      <c r="H108" s="4">
        <v>1132.8</v>
      </c>
      <c r="I108" s="4">
        <v>1132.8</v>
      </c>
      <c r="J108" s="4">
        <v>1132.8</v>
      </c>
    </row>
    <row r="109" spans="1:10" ht="189" customHeight="1">
      <c r="A109" s="9">
        <f t="shared" si="17"/>
        <v>104</v>
      </c>
      <c r="B109" s="39" t="s">
        <v>381</v>
      </c>
      <c r="C109" s="57" t="s">
        <v>382</v>
      </c>
      <c r="D109" s="47" t="s">
        <v>439</v>
      </c>
      <c r="E109" s="2">
        <v>0</v>
      </c>
      <c r="F109" s="2">
        <v>2.8</v>
      </c>
      <c r="G109" s="2">
        <v>2.8</v>
      </c>
      <c r="H109" s="29">
        <v>1.4</v>
      </c>
      <c r="I109" s="29">
        <v>1.5</v>
      </c>
      <c r="J109" s="29">
        <v>1.5</v>
      </c>
    </row>
    <row r="110" spans="1:10" ht="243" customHeight="1">
      <c r="A110" s="9">
        <f t="shared" si="17"/>
        <v>105</v>
      </c>
      <c r="B110" s="39" t="s">
        <v>127</v>
      </c>
      <c r="C110" s="56" t="s">
        <v>235</v>
      </c>
      <c r="D110" s="47" t="s">
        <v>439</v>
      </c>
      <c r="E110" s="2">
        <v>655.4</v>
      </c>
      <c r="F110" s="2">
        <v>697.1</v>
      </c>
      <c r="G110" s="97">
        <v>697.1</v>
      </c>
      <c r="H110" s="23">
        <v>1579.7</v>
      </c>
      <c r="I110" s="23">
        <v>1579.7</v>
      </c>
      <c r="J110" s="3">
        <v>1579.7</v>
      </c>
    </row>
    <row r="111" spans="1:10" ht="151.5" customHeight="1">
      <c r="A111" s="9">
        <f t="shared" si="17"/>
        <v>106</v>
      </c>
      <c r="B111" s="39" t="s">
        <v>128</v>
      </c>
      <c r="C111" s="56" t="s">
        <v>236</v>
      </c>
      <c r="D111" s="47" t="s">
        <v>439</v>
      </c>
      <c r="E111" s="2">
        <v>300.7</v>
      </c>
      <c r="F111" s="2">
        <v>387</v>
      </c>
      <c r="G111" s="2">
        <v>387</v>
      </c>
      <c r="H111" s="2">
        <v>1043.2</v>
      </c>
      <c r="I111" s="2">
        <v>1043.2</v>
      </c>
      <c r="J111" s="2">
        <v>1043.2</v>
      </c>
    </row>
    <row r="112" spans="1:10" ht="154.5" customHeight="1">
      <c r="A112" s="9">
        <f t="shared" si="17"/>
        <v>107</v>
      </c>
      <c r="B112" s="39" t="s">
        <v>129</v>
      </c>
      <c r="C112" s="56" t="s">
        <v>237</v>
      </c>
      <c r="D112" s="47" t="s">
        <v>439</v>
      </c>
      <c r="E112" s="2">
        <v>0</v>
      </c>
      <c r="F112" s="2">
        <v>10.4</v>
      </c>
      <c r="G112" s="2">
        <v>10.4</v>
      </c>
      <c r="H112" s="2">
        <v>11.6</v>
      </c>
      <c r="I112" s="2">
        <v>11.6</v>
      </c>
      <c r="J112" s="2">
        <v>11.6</v>
      </c>
    </row>
    <row r="113" spans="1:10" ht="135.75" customHeight="1">
      <c r="A113" s="9">
        <f t="shared" si="17"/>
        <v>108</v>
      </c>
      <c r="B113" s="39" t="s">
        <v>383</v>
      </c>
      <c r="C113" s="57" t="s">
        <v>384</v>
      </c>
      <c r="D113" s="47" t="s">
        <v>439</v>
      </c>
      <c r="E113" s="2">
        <v>0</v>
      </c>
      <c r="F113" s="2">
        <v>0.3</v>
      </c>
      <c r="G113" s="2">
        <v>0.3</v>
      </c>
      <c r="H113" s="2">
        <v>1.4</v>
      </c>
      <c r="I113" s="2">
        <v>1.4</v>
      </c>
      <c r="J113" s="2">
        <v>1.4</v>
      </c>
    </row>
    <row r="114" spans="1:10" ht="132" customHeight="1">
      <c r="A114" s="9">
        <f t="shared" si="17"/>
        <v>109</v>
      </c>
      <c r="B114" s="39" t="s">
        <v>130</v>
      </c>
      <c r="C114" s="56" t="s">
        <v>238</v>
      </c>
      <c r="D114" s="47" t="s">
        <v>439</v>
      </c>
      <c r="E114" s="2">
        <v>0</v>
      </c>
      <c r="F114" s="2">
        <v>2.6</v>
      </c>
      <c r="G114" s="2">
        <v>2.6</v>
      </c>
      <c r="H114" s="2">
        <v>8.1999999999999993</v>
      </c>
      <c r="I114" s="2">
        <v>8.1999999999999993</v>
      </c>
      <c r="J114" s="2">
        <v>8.1999999999999993</v>
      </c>
    </row>
    <row r="115" spans="1:10" ht="150.75" customHeight="1">
      <c r="A115" s="9">
        <f t="shared" si="17"/>
        <v>110</v>
      </c>
      <c r="B115" s="39" t="s">
        <v>131</v>
      </c>
      <c r="C115" s="56" t="s">
        <v>239</v>
      </c>
      <c r="D115" s="47" t="s">
        <v>439</v>
      </c>
      <c r="E115" s="2">
        <v>0</v>
      </c>
      <c r="F115" s="2">
        <v>48</v>
      </c>
      <c r="G115" s="2">
        <v>48</v>
      </c>
      <c r="H115" s="2">
        <v>26.4</v>
      </c>
      <c r="I115" s="2">
        <v>26.4</v>
      </c>
      <c r="J115" s="2">
        <v>26.4</v>
      </c>
    </row>
    <row r="116" spans="1:10" ht="112.5" customHeight="1">
      <c r="A116" s="9">
        <f t="shared" si="17"/>
        <v>111</v>
      </c>
      <c r="B116" s="39" t="s">
        <v>132</v>
      </c>
      <c r="C116" s="56" t="s">
        <v>240</v>
      </c>
      <c r="D116" s="47" t="s">
        <v>439</v>
      </c>
      <c r="E116" s="2">
        <v>118</v>
      </c>
      <c r="F116" s="2">
        <v>97.4</v>
      </c>
      <c r="G116" s="2">
        <v>118</v>
      </c>
      <c r="H116" s="2">
        <v>268.3</v>
      </c>
      <c r="I116" s="2">
        <v>268.3</v>
      </c>
      <c r="J116" s="2">
        <v>268.3</v>
      </c>
    </row>
    <row r="117" spans="1:10" ht="113.25" customHeight="1">
      <c r="A117" s="9">
        <f t="shared" si="17"/>
        <v>112</v>
      </c>
      <c r="B117" s="39" t="s">
        <v>133</v>
      </c>
      <c r="C117" s="56" t="s">
        <v>241</v>
      </c>
      <c r="D117" s="47" t="s">
        <v>439</v>
      </c>
      <c r="E117" s="2">
        <v>0</v>
      </c>
      <c r="F117" s="2">
        <v>19.899999999999999</v>
      </c>
      <c r="G117" s="2">
        <v>19.899999999999999</v>
      </c>
      <c r="H117" s="2">
        <v>59.3</v>
      </c>
      <c r="I117" s="2">
        <v>59.3</v>
      </c>
      <c r="J117" s="2">
        <v>59.3</v>
      </c>
    </row>
    <row r="118" spans="1:10" ht="208.5" customHeight="1">
      <c r="A118" s="9">
        <f t="shared" si="17"/>
        <v>113</v>
      </c>
      <c r="B118" s="39" t="s">
        <v>385</v>
      </c>
      <c r="C118" s="56" t="s">
        <v>386</v>
      </c>
      <c r="D118" s="47" t="s">
        <v>439</v>
      </c>
      <c r="E118" s="2">
        <v>0</v>
      </c>
      <c r="F118" s="2">
        <v>5</v>
      </c>
      <c r="G118" s="2">
        <v>5</v>
      </c>
      <c r="H118" s="2">
        <v>0</v>
      </c>
      <c r="I118" s="2">
        <v>0</v>
      </c>
      <c r="J118" s="2">
        <v>0</v>
      </c>
    </row>
    <row r="119" spans="1:10" ht="170.25" customHeight="1">
      <c r="A119" s="9">
        <f t="shared" si="17"/>
        <v>114</v>
      </c>
      <c r="B119" s="39" t="s">
        <v>134</v>
      </c>
      <c r="C119" s="56" t="s">
        <v>242</v>
      </c>
      <c r="D119" s="47" t="s">
        <v>439</v>
      </c>
      <c r="E119" s="2">
        <v>0</v>
      </c>
      <c r="F119" s="2">
        <v>8</v>
      </c>
      <c r="G119" s="2">
        <v>8</v>
      </c>
      <c r="H119" s="2">
        <v>19.2</v>
      </c>
      <c r="I119" s="2">
        <v>19.2</v>
      </c>
      <c r="J119" s="2">
        <v>19.2</v>
      </c>
    </row>
    <row r="120" spans="1:10" ht="150" customHeight="1">
      <c r="A120" s="9">
        <f t="shared" si="17"/>
        <v>115</v>
      </c>
      <c r="B120" s="39" t="s">
        <v>135</v>
      </c>
      <c r="C120" s="56" t="s">
        <v>243</v>
      </c>
      <c r="D120" s="47" t="s">
        <v>439</v>
      </c>
      <c r="E120" s="2">
        <v>24</v>
      </c>
      <c r="F120" s="2">
        <v>143.5</v>
      </c>
      <c r="G120" s="2">
        <v>143.5</v>
      </c>
      <c r="H120" s="2">
        <v>412.8</v>
      </c>
      <c r="I120" s="2">
        <v>412.8</v>
      </c>
      <c r="J120" s="2">
        <v>412.8</v>
      </c>
    </row>
    <row r="121" spans="1:10" ht="113.25" customHeight="1">
      <c r="A121" s="9">
        <f t="shared" si="17"/>
        <v>116</v>
      </c>
      <c r="B121" s="39" t="s">
        <v>136</v>
      </c>
      <c r="C121" s="56" t="s">
        <v>244</v>
      </c>
      <c r="D121" s="47" t="s">
        <v>439</v>
      </c>
      <c r="E121" s="2">
        <v>0</v>
      </c>
      <c r="F121" s="2">
        <v>43.2</v>
      </c>
      <c r="G121" s="2">
        <v>43.2</v>
      </c>
      <c r="H121" s="2">
        <v>38.4</v>
      </c>
      <c r="I121" s="2">
        <v>38.4</v>
      </c>
      <c r="J121" s="2">
        <v>38.4</v>
      </c>
    </row>
    <row r="122" spans="1:10" ht="190.5" customHeight="1">
      <c r="A122" s="9">
        <f t="shared" si="17"/>
        <v>117</v>
      </c>
      <c r="B122" s="39" t="s">
        <v>387</v>
      </c>
      <c r="C122" s="56" t="s">
        <v>388</v>
      </c>
      <c r="D122" s="47" t="s">
        <v>439</v>
      </c>
      <c r="E122" s="2">
        <v>0</v>
      </c>
      <c r="F122" s="2">
        <v>1.5</v>
      </c>
      <c r="G122" s="2">
        <v>1.5</v>
      </c>
      <c r="H122" s="2">
        <v>0</v>
      </c>
      <c r="I122" s="2">
        <v>0</v>
      </c>
      <c r="J122" s="2">
        <v>0</v>
      </c>
    </row>
    <row r="123" spans="1:10" ht="115.5" customHeight="1">
      <c r="A123" s="9">
        <f t="shared" si="17"/>
        <v>118</v>
      </c>
      <c r="B123" s="39" t="s">
        <v>210</v>
      </c>
      <c r="C123" s="56" t="s">
        <v>245</v>
      </c>
      <c r="D123" s="47" t="s">
        <v>439</v>
      </c>
      <c r="E123" s="2">
        <v>0</v>
      </c>
      <c r="F123" s="2">
        <v>15</v>
      </c>
      <c r="G123" s="2">
        <v>15</v>
      </c>
      <c r="H123" s="2">
        <v>2.4</v>
      </c>
      <c r="I123" s="2">
        <v>2.4</v>
      </c>
      <c r="J123" s="2">
        <v>2.4</v>
      </c>
    </row>
    <row r="124" spans="1:10" ht="150" customHeight="1">
      <c r="A124" s="9">
        <f t="shared" si="17"/>
        <v>119</v>
      </c>
      <c r="B124" s="39" t="s">
        <v>389</v>
      </c>
      <c r="C124" s="56" t="s">
        <v>390</v>
      </c>
      <c r="D124" s="47" t="s">
        <v>439</v>
      </c>
      <c r="E124" s="2">
        <v>0</v>
      </c>
      <c r="F124" s="2">
        <v>0.7</v>
      </c>
      <c r="G124" s="2">
        <v>0.7</v>
      </c>
      <c r="H124" s="2">
        <v>0</v>
      </c>
      <c r="I124" s="2">
        <v>0</v>
      </c>
      <c r="J124" s="2">
        <v>0</v>
      </c>
    </row>
    <row r="125" spans="1:10" ht="116.25" customHeight="1">
      <c r="A125" s="9">
        <f t="shared" si="17"/>
        <v>120</v>
      </c>
      <c r="B125" s="39" t="s">
        <v>137</v>
      </c>
      <c r="C125" s="56" t="s">
        <v>246</v>
      </c>
      <c r="D125" s="47" t="s">
        <v>439</v>
      </c>
      <c r="E125" s="2">
        <v>12</v>
      </c>
      <c r="F125" s="2">
        <v>1</v>
      </c>
      <c r="G125" s="2">
        <v>12</v>
      </c>
      <c r="H125" s="2">
        <v>1.2</v>
      </c>
      <c r="I125" s="2">
        <v>1.2</v>
      </c>
      <c r="J125" s="2">
        <v>1.2</v>
      </c>
    </row>
    <row r="126" spans="1:10" ht="119.25" customHeight="1">
      <c r="A126" s="9">
        <f t="shared" si="17"/>
        <v>121</v>
      </c>
      <c r="B126" s="39" t="s">
        <v>138</v>
      </c>
      <c r="C126" s="47" t="s">
        <v>309</v>
      </c>
      <c r="D126" s="47" t="s">
        <v>439</v>
      </c>
      <c r="E126" s="2">
        <v>1720</v>
      </c>
      <c r="F126" s="2">
        <v>651.79999999999995</v>
      </c>
      <c r="G126" s="2">
        <v>1720</v>
      </c>
      <c r="H126" s="2">
        <v>0</v>
      </c>
      <c r="I126" s="2">
        <v>0</v>
      </c>
      <c r="J126" s="2">
        <v>0</v>
      </c>
    </row>
    <row r="127" spans="1:10" ht="171.75" customHeight="1">
      <c r="A127" s="9">
        <f t="shared" si="17"/>
        <v>122</v>
      </c>
      <c r="B127" s="39" t="s">
        <v>391</v>
      </c>
      <c r="C127" s="47" t="s">
        <v>392</v>
      </c>
      <c r="D127" s="47" t="s">
        <v>439</v>
      </c>
      <c r="E127" s="2">
        <v>0</v>
      </c>
      <c r="F127" s="2">
        <v>6.3</v>
      </c>
      <c r="G127" s="2">
        <v>6.3</v>
      </c>
      <c r="H127" s="2">
        <v>0</v>
      </c>
      <c r="I127" s="2">
        <v>0</v>
      </c>
      <c r="J127" s="2">
        <v>0</v>
      </c>
    </row>
    <row r="128" spans="1:10" ht="153.75" customHeight="1">
      <c r="A128" s="9">
        <f t="shared" si="17"/>
        <v>123</v>
      </c>
      <c r="B128" s="39" t="s">
        <v>139</v>
      </c>
      <c r="C128" s="58" t="s">
        <v>247</v>
      </c>
      <c r="D128" s="47" t="s">
        <v>439</v>
      </c>
      <c r="E128" s="2">
        <v>0</v>
      </c>
      <c r="F128" s="2">
        <v>10.5</v>
      </c>
      <c r="G128" s="2">
        <v>10.5</v>
      </c>
      <c r="H128" s="2">
        <v>2.4</v>
      </c>
      <c r="I128" s="2">
        <v>2.4</v>
      </c>
      <c r="J128" s="2">
        <v>2.4</v>
      </c>
    </row>
    <row r="129" spans="1:10" ht="169.5" customHeight="1">
      <c r="A129" s="9">
        <f t="shared" si="17"/>
        <v>124</v>
      </c>
      <c r="B129" s="39" t="s">
        <v>140</v>
      </c>
      <c r="C129" s="58" t="s">
        <v>248</v>
      </c>
      <c r="D129" s="47" t="s">
        <v>439</v>
      </c>
      <c r="E129" s="2">
        <v>0</v>
      </c>
      <c r="F129" s="2">
        <v>6</v>
      </c>
      <c r="G129" s="2">
        <v>6</v>
      </c>
      <c r="H129" s="2">
        <v>0</v>
      </c>
      <c r="I129" s="2">
        <v>0</v>
      </c>
      <c r="J129" s="2">
        <v>0</v>
      </c>
    </row>
    <row r="130" spans="1:10" ht="111.75" customHeight="1">
      <c r="A130" s="9">
        <f t="shared" si="17"/>
        <v>125</v>
      </c>
      <c r="B130" s="39" t="s">
        <v>141</v>
      </c>
      <c r="C130" s="58" t="s">
        <v>249</v>
      </c>
      <c r="D130" s="47" t="s">
        <v>439</v>
      </c>
      <c r="E130" s="2">
        <v>91.2</v>
      </c>
      <c r="F130" s="2">
        <v>331.3</v>
      </c>
      <c r="G130" s="2">
        <v>331.3</v>
      </c>
      <c r="H130" s="2">
        <v>1296</v>
      </c>
      <c r="I130" s="2">
        <v>1296</v>
      </c>
      <c r="J130" s="2">
        <v>1296</v>
      </c>
    </row>
    <row r="131" spans="1:10" ht="168.75" customHeight="1">
      <c r="A131" s="9">
        <f t="shared" si="17"/>
        <v>126</v>
      </c>
      <c r="B131" s="39" t="s">
        <v>142</v>
      </c>
      <c r="C131" s="58" t="s">
        <v>250</v>
      </c>
      <c r="D131" s="47" t="s">
        <v>439</v>
      </c>
      <c r="E131" s="2">
        <v>0</v>
      </c>
      <c r="F131" s="2">
        <v>153.6</v>
      </c>
      <c r="G131" s="2">
        <v>153.6</v>
      </c>
      <c r="H131" s="2">
        <v>248.3</v>
      </c>
      <c r="I131" s="2">
        <v>248.3</v>
      </c>
      <c r="J131" s="2">
        <v>248.3</v>
      </c>
    </row>
    <row r="132" spans="1:10" ht="207.75" customHeight="1">
      <c r="A132" s="9">
        <f t="shared" si="17"/>
        <v>127</v>
      </c>
      <c r="B132" s="39" t="s">
        <v>143</v>
      </c>
      <c r="C132" s="58" t="s">
        <v>251</v>
      </c>
      <c r="D132" s="47" t="s">
        <v>439</v>
      </c>
      <c r="E132" s="2">
        <v>0</v>
      </c>
      <c r="F132" s="2">
        <v>0.7</v>
      </c>
      <c r="G132" s="2">
        <v>0.7</v>
      </c>
      <c r="H132" s="2">
        <v>3.6</v>
      </c>
      <c r="I132" s="2">
        <v>3.6</v>
      </c>
      <c r="J132" s="2">
        <v>3.6</v>
      </c>
    </row>
    <row r="133" spans="1:10" ht="169.5" customHeight="1">
      <c r="A133" s="9">
        <f t="shared" si="17"/>
        <v>128</v>
      </c>
      <c r="B133" s="39" t="s">
        <v>144</v>
      </c>
      <c r="C133" s="58" t="s">
        <v>252</v>
      </c>
      <c r="D133" s="47" t="s">
        <v>439</v>
      </c>
      <c r="E133" s="2">
        <v>2889.5</v>
      </c>
      <c r="F133" s="2">
        <v>872.5</v>
      </c>
      <c r="G133" s="2">
        <v>2889.5</v>
      </c>
      <c r="H133" s="2">
        <v>1782.1</v>
      </c>
      <c r="I133" s="2">
        <v>1782.1</v>
      </c>
      <c r="J133" s="2">
        <v>1782.1</v>
      </c>
    </row>
    <row r="134" spans="1:10" ht="186.75" customHeight="1">
      <c r="A134" s="9">
        <f t="shared" si="17"/>
        <v>129</v>
      </c>
      <c r="B134" s="39" t="s">
        <v>145</v>
      </c>
      <c r="C134" s="58" t="s">
        <v>253</v>
      </c>
      <c r="D134" s="47" t="s">
        <v>439</v>
      </c>
      <c r="E134" s="2">
        <v>0</v>
      </c>
      <c r="F134" s="2">
        <v>20.8</v>
      </c>
      <c r="G134" s="2">
        <v>20.8</v>
      </c>
      <c r="H134" s="2">
        <v>99.8</v>
      </c>
      <c r="I134" s="2">
        <v>99.8</v>
      </c>
      <c r="J134" s="2">
        <v>99.8</v>
      </c>
    </row>
    <row r="135" spans="1:10" ht="178.5" customHeight="1">
      <c r="A135" s="9">
        <f t="shared" si="17"/>
        <v>130</v>
      </c>
      <c r="B135" s="39" t="s">
        <v>146</v>
      </c>
      <c r="C135" s="58" t="s">
        <v>254</v>
      </c>
      <c r="D135" s="47" t="s">
        <v>439</v>
      </c>
      <c r="E135" s="2">
        <v>0</v>
      </c>
      <c r="F135" s="2">
        <v>48.3</v>
      </c>
      <c r="G135" s="2">
        <v>48.3</v>
      </c>
      <c r="H135" s="2">
        <v>71.7</v>
      </c>
      <c r="I135" s="2">
        <v>71.7</v>
      </c>
      <c r="J135" s="2">
        <v>71.7</v>
      </c>
    </row>
    <row r="136" spans="1:10" ht="191.25" customHeight="1">
      <c r="A136" s="9">
        <f t="shared" ref="A136:A199" si="23">A135+1</f>
        <v>131</v>
      </c>
      <c r="B136" s="39" t="s">
        <v>147</v>
      </c>
      <c r="C136" s="58" t="s">
        <v>255</v>
      </c>
      <c r="D136" s="47" t="s">
        <v>439</v>
      </c>
      <c r="E136" s="2">
        <v>0</v>
      </c>
      <c r="F136" s="2">
        <v>97.9</v>
      </c>
      <c r="G136" s="2">
        <v>97.9</v>
      </c>
      <c r="H136" s="2">
        <v>282.60000000000002</v>
      </c>
      <c r="I136" s="2">
        <v>282.60000000000002</v>
      </c>
      <c r="J136" s="2">
        <v>282.60000000000002</v>
      </c>
    </row>
    <row r="137" spans="1:10" ht="168.75" customHeight="1">
      <c r="A137" s="9">
        <f t="shared" si="23"/>
        <v>132</v>
      </c>
      <c r="B137" s="39" t="s">
        <v>393</v>
      </c>
      <c r="C137" s="58" t="s">
        <v>394</v>
      </c>
      <c r="D137" s="47" t="s">
        <v>439</v>
      </c>
      <c r="E137" s="2">
        <v>0</v>
      </c>
      <c r="F137" s="2">
        <v>11.2</v>
      </c>
      <c r="G137" s="2">
        <v>11.2</v>
      </c>
      <c r="H137" s="2">
        <v>0</v>
      </c>
      <c r="I137" s="2">
        <v>0</v>
      </c>
      <c r="J137" s="2">
        <v>0</v>
      </c>
    </row>
    <row r="138" spans="1:10" ht="138" customHeight="1">
      <c r="A138" s="9">
        <f t="shared" si="23"/>
        <v>133</v>
      </c>
      <c r="B138" s="39" t="s">
        <v>148</v>
      </c>
      <c r="C138" s="58" t="s">
        <v>256</v>
      </c>
      <c r="D138" s="47" t="s">
        <v>439</v>
      </c>
      <c r="E138" s="2">
        <v>550</v>
      </c>
      <c r="F138" s="2">
        <v>691.1</v>
      </c>
      <c r="G138" s="2">
        <v>691.1</v>
      </c>
      <c r="H138" s="2">
        <v>1583.9</v>
      </c>
      <c r="I138" s="2">
        <v>1583.9</v>
      </c>
      <c r="J138" s="2">
        <v>1583.9</v>
      </c>
    </row>
    <row r="139" spans="1:10" ht="180" customHeight="1">
      <c r="A139" s="9">
        <f t="shared" si="23"/>
        <v>134</v>
      </c>
      <c r="B139" s="39" t="s">
        <v>149</v>
      </c>
      <c r="C139" s="58" t="s">
        <v>229</v>
      </c>
      <c r="D139" s="47" t="s">
        <v>439</v>
      </c>
      <c r="E139" s="2">
        <v>782.2</v>
      </c>
      <c r="F139" s="2">
        <v>1222</v>
      </c>
      <c r="G139" s="2">
        <v>1222</v>
      </c>
      <c r="H139" s="2">
        <v>2860.4</v>
      </c>
      <c r="I139" s="2">
        <v>2860.4</v>
      </c>
      <c r="J139" s="2">
        <v>2860.4</v>
      </c>
    </row>
    <row r="140" spans="1:10" ht="140.25" customHeight="1">
      <c r="A140" s="9">
        <f t="shared" si="23"/>
        <v>135</v>
      </c>
      <c r="B140" s="39" t="s">
        <v>395</v>
      </c>
      <c r="C140" s="58" t="s">
        <v>396</v>
      </c>
      <c r="D140" s="47" t="s">
        <v>439</v>
      </c>
      <c r="E140" s="2">
        <v>0</v>
      </c>
      <c r="F140" s="2">
        <v>0.7</v>
      </c>
      <c r="G140" s="2">
        <v>0.7</v>
      </c>
      <c r="H140" s="2">
        <v>0.7</v>
      </c>
      <c r="I140" s="2">
        <v>0.7</v>
      </c>
      <c r="J140" s="2">
        <v>0.7</v>
      </c>
    </row>
    <row r="141" spans="1:10" ht="135.75" customHeight="1">
      <c r="A141" s="9">
        <f t="shared" si="23"/>
        <v>136</v>
      </c>
      <c r="B141" s="39" t="s">
        <v>397</v>
      </c>
      <c r="C141" s="59" t="s">
        <v>398</v>
      </c>
      <c r="D141" s="47" t="s">
        <v>439</v>
      </c>
      <c r="E141" s="2">
        <v>0</v>
      </c>
      <c r="F141" s="2">
        <v>0.1</v>
      </c>
      <c r="G141" s="2">
        <v>0.1</v>
      </c>
      <c r="H141" s="2">
        <v>0.7</v>
      </c>
      <c r="I141" s="2">
        <v>0.7</v>
      </c>
      <c r="J141" s="2">
        <v>0.7</v>
      </c>
    </row>
    <row r="142" spans="1:10" ht="140.25" customHeight="1">
      <c r="A142" s="9">
        <f t="shared" si="23"/>
        <v>137</v>
      </c>
      <c r="B142" s="39" t="s">
        <v>150</v>
      </c>
      <c r="C142" s="58" t="s">
        <v>257</v>
      </c>
      <c r="D142" s="47" t="s">
        <v>439</v>
      </c>
      <c r="E142" s="2">
        <v>22.8</v>
      </c>
      <c r="F142" s="2">
        <v>86.7</v>
      </c>
      <c r="G142" s="2">
        <v>86.7</v>
      </c>
      <c r="H142" s="2">
        <v>67.099999999999994</v>
      </c>
      <c r="I142" s="2">
        <v>67.099999999999994</v>
      </c>
      <c r="J142" s="2">
        <v>67.099999999999994</v>
      </c>
    </row>
    <row r="143" spans="1:10" ht="171.75" customHeight="1">
      <c r="A143" s="9">
        <f t="shared" si="23"/>
        <v>138</v>
      </c>
      <c r="B143" s="39" t="s">
        <v>399</v>
      </c>
      <c r="C143" s="59" t="s">
        <v>400</v>
      </c>
      <c r="D143" s="47" t="s">
        <v>439</v>
      </c>
      <c r="E143" s="2">
        <v>0</v>
      </c>
      <c r="F143" s="2">
        <v>14.3</v>
      </c>
      <c r="G143" s="2">
        <v>14.3</v>
      </c>
      <c r="H143" s="2">
        <v>2.4</v>
      </c>
      <c r="I143" s="2">
        <v>2.4</v>
      </c>
      <c r="J143" s="2">
        <v>2.4</v>
      </c>
    </row>
    <row r="144" spans="1:10" ht="246.75" customHeight="1">
      <c r="A144" s="9">
        <f t="shared" si="23"/>
        <v>139</v>
      </c>
      <c r="B144" s="39" t="s">
        <v>151</v>
      </c>
      <c r="C144" s="59" t="s">
        <v>258</v>
      </c>
      <c r="D144" s="47" t="s">
        <v>439</v>
      </c>
      <c r="E144" s="2">
        <v>1989.4</v>
      </c>
      <c r="F144" s="2">
        <v>1094.7</v>
      </c>
      <c r="G144" s="2">
        <v>1989.4</v>
      </c>
      <c r="H144" s="2">
        <v>1442.4</v>
      </c>
      <c r="I144" s="2">
        <v>1442.4</v>
      </c>
      <c r="J144" s="2">
        <v>1442.4</v>
      </c>
    </row>
    <row r="145" spans="1:10" ht="135" customHeight="1">
      <c r="A145" s="9">
        <f t="shared" si="23"/>
        <v>140</v>
      </c>
      <c r="B145" s="39" t="s">
        <v>152</v>
      </c>
      <c r="C145" s="58" t="s">
        <v>259</v>
      </c>
      <c r="D145" s="47" t="s">
        <v>439</v>
      </c>
      <c r="E145" s="2">
        <v>100</v>
      </c>
      <c r="F145" s="2">
        <v>124.8</v>
      </c>
      <c r="G145" s="2">
        <v>124.8</v>
      </c>
      <c r="H145" s="2">
        <v>434.1</v>
      </c>
      <c r="I145" s="2">
        <v>434.1</v>
      </c>
      <c r="J145" s="2">
        <v>434.1</v>
      </c>
    </row>
    <row r="146" spans="1:10" ht="149.25" customHeight="1">
      <c r="A146" s="9">
        <f t="shared" si="23"/>
        <v>141</v>
      </c>
      <c r="B146" s="39" t="s">
        <v>211</v>
      </c>
      <c r="C146" s="58" t="s">
        <v>260</v>
      </c>
      <c r="D146" s="47" t="s">
        <v>439</v>
      </c>
      <c r="E146" s="2">
        <v>0</v>
      </c>
      <c r="F146" s="2">
        <v>3</v>
      </c>
      <c r="G146" s="2">
        <v>3</v>
      </c>
      <c r="H146" s="2">
        <v>14.4</v>
      </c>
      <c r="I146" s="2">
        <v>14.4</v>
      </c>
      <c r="J146" s="2">
        <v>14.4</v>
      </c>
    </row>
    <row r="147" spans="1:10" ht="170.25" customHeight="1">
      <c r="A147" s="9">
        <f t="shared" si="23"/>
        <v>142</v>
      </c>
      <c r="B147" s="39" t="s">
        <v>153</v>
      </c>
      <c r="C147" s="58" t="s">
        <v>261</v>
      </c>
      <c r="D147" s="47" t="s">
        <v>439</v>
      </c>
      <c r="E147" s="2">
        <v>0</v>
      </c>
      <c r="F147" s="2">
        <v>19.5</v>
      </c>
      <c r="G147" s="2">
        <v>19.5</v>
      </c>
      <c r="H147" s="2">
        <v>45.5</v>
      </c>
      <c r="I147" s="2">
        <v>45.5</v>
      </c>
      <c r="J147" s="2">
        <v>45.5</v>
      </c>
    </row>
    <row r="148" spans="1:10" ht="132.75" customHeight="1">
      <c r="A148" s="9">
        <f t="shared" si="23"/>
        <v>143</v>
      </c>
      <c r="B148" s="39" t="s">
        <v>154</v>
      </c>
      <c r="C148" s="58" t="s">
        <v>262</v>
      </c>
      <c r="D148" s="47" t="s">
        <v>439</v>
      </c>
      <c r="E148" s="2">
        <v>0</v>
      </c>
      <c r="F148" s="2">
        <v>8.1</v>
      </c>
      <c r="G148" s="2">
        <v>8.1</v>
      </c>
      <c r="H148" s="2">
        <v>16.100000000000001</v>
      </c>
      <c r="I148" s="2">
        <v>16.100000000000001</v>
      </c>
      <c r="J148" s="2">
        <v>16.100000000000001</v>
      </c>
    </row>
    <row r="149" spans="1:10" ht="150.75" customHeight="1">
      <c r="A149" s="9">
        <f t="shared" si="23"/>
        <v>144</v>
      </c>
      <c r="B149" s="39" t="s">
        <v>155</v>
      </c>
      <c r="C149" s="58" t="s">
        <v>263</v>
      </c>
      <c r="D149" s="47" t="s">
        <v>439</v>
      </c>
      <c r="E149" s="2">
        <v>0</v>
      </c>
      <c r="F149" s="2">
        <v>60</v>
      </c>
      <c r="G149" s="2">
        <v>60</v>
      </c>
      <c r="H149" s="2">
        <v>0</v>
      </c>
      <c r="I149" s="2">
        <v>0</v>
      </c>
      <c r="J149" s="2">
        <v>0</v>
      </c>
    </row>
    <row r="150" spans="1:10" ht="194.25" customHeight="1">
      <c r="A150" s="9">
        <f t="shared" si="23"/>
        <v>145</v>
      </c>
      <c r="B150" s="39" t="s">
        <v>156</v>
      </c>
      <c r="C150" s="58" t="s">
        <v>264</v>
      </c>
      <c r="D150" s="47" t="s">
        <v>439</v>
      </c>
      <c r="E150" s="2">
        <v>0</v>
      </c>
      <c r="F150" s="2">
        <v>360</v>
      </c>
      <c r="G150" s="2">
        <v>360</v>
      </c>
      <c r="H150" s="2">
        <v>624</v>
      </c>
      <c r="I150" s="2">
        <v>624</v>
      </c>
      <c r="J150" s="2">
        <v>624</v>
      </c>
    </row>
    <row r="151" spans="1:10" ht="151.5" customHeight="1">
      <c r="A151" s="9">
        <f t="shared" si="23"/>
        <v>146</v>
      </c>
      <c r="B151" s="39" t="s">
        <v>157</v>
      </c>
      <c r="C151" s="58" t="s">
        <v>227</v>
      </c>
      <c r="D151" s="47" t="s">
        <v>439</v>
      </c>
      <c r="E151" s="2">
        <v>0</v>
      </c>
      <c r="F151" s="2">
        <v>7.5</v>
      </c>
      <c r="G151" s="2">
        <v>7.5</v>
      </c>
      <c r="H151" s="2">
        <v>29</v>
      </c>
      <c r="I151" s="2">
        <v>29</v>
      </c>
      <c r="J151" s="2">
        <v>29</v>
      </c>
    </row>
    <row r="152" spans="1:10" ht="230.25" customHeight="1">
      <c r="A152" s="9">
        <f t="shared" si="23"/>
        <v>147</v>
      </c>
      <c r="B152" s="39" t="s">
        <v>158</v>
      </c>
      <c r="C152" s="58" t="s">
        <v>265</v>
      </c>
      <c r="D152" s="47" t="s">
        <v>439</v>
      </c>
      <c r="E152" s="2">
        <v>0</v>
      </c>
      <c r="F152" s="2">
        <v>99.7</v>
      </c>
      <c r="G152" s="2">
        <v>99.7</v>
      </c>
      <c r="H152" s="2">
        <v>279</v>
      </c>
      <c r="I152" s="2">
        <v>279</v>
      </c>
      <c r="J152" s="2">
        <v>279</v>
      </c>
    </row>
    <row r="153" spans="1:10" ht="131.25">
      <c r="A153" s="9">
        <f t="shared" si="23"/>
        <v>148</v>
      </c>
      <c r="B153" s="39" t="s">
        <v>159</v>
      </c>
      <c r="C153" s="58" t="s">
        <v>228</v>
      </c>
      <c r="D153" s="47" t="s">
        <v>201</v>
      </c>
      <c r="E153" s="2">
        <v>790</v>
      </c>
      <c r="F153" s="2">
        <v>888.9</v>
      </c>
      <c r="G153" s="2">
        <v>888.9</v>
      </c>
      <c r="H153" s="2">
        <v>338</v>
      </c>
      <c r="I153" s="2">
        <v>338</v>
      </c>
      <c r="J153" s="2">
        <v>338</v>
      </c>
    </row>
    <row r="154" spans="1:10" ht="151.5" customHeight="1">
      <c r="A154" s="9">
        <f t="shared" si="23"/>
        <v>149</v>
      </c>
      <c r="B154" s="39" t="s">
        <v>160</v>
      </c>
      <c r="C154" s="58" t="s">
        <v>266</v>
      </c>
      <c r="D154" s="47" t="s">
        <v>201</v>
      </c>
      <c r="E154" s="2">
        <v>0</v>
      </c>
      <c r="F154" s="2">
        <v>3</v>
      </c>
      <c r="G154" s="2">
        <v>3</v>
      </c>
      <c r="H154" s="2">
        <v>5.8</v>
      </c>
      <c r="I154" s="2">
        <v>5.8</v>
      </c>
      <c r="J154" s="2">
        <v>5.8</v>
      </c>
    </row>
    <row r="155" spans="1:10" ht="150.75" customHeight="1">
      <c r="A155" s="9">
        <f t="shared" si="23"/>
        <v>150</v>
      </c>
      <c r="B155" s="39" t="s">
        <v>161</v>
      </c>
      <c r="C155" s="58" t="s">
        <v>267</v>
      </c>
      <c r="D155" s="47" t="s">
        <v>201</v>
      </c>
      <c r="E155" s="2">
        <v>487.7</v>
      </c>
      <c r="F155" s="2">
        <v>543.70000000000005</v>
      </c>
      <c r="G155" s="2">
        <v>543.70000000000005</v>
      </c>
      <c r="H155" s="3">
        <v>1396.6</v>
      </c>
      <c r="I155" s="3">
        <v>1396.6</v>
      </c>
      <c r="J155" s="3">
        <v>1396.6</v>
      </c>
    </row>
    <row r="156" spans="1:10" ht="134.25" customHeight="1">
      <c r="A156" s="9">
        <f t="shared" si="23"/>
        <v>151</v>
      </c>
      <c r="B156" s="39" t="s">
        <v>401</v>
      </c>
      <c r="C156" s="58" t="s">
        <v>268</v>
      </c>
      <c r="D156" s="47" t="s">
        <v>201</v>
      </c>
      <c r="E156" s="2">
        <v>708</v>
      </c>
      <c r="F156" s="2">
        <v>1077.9000000000001</v>
      </c>
      <c r="G156" s="2">
        <v>1077.9000000000001</v>
      </c>
      <c r="H156" s="2">
        <v>667.2</v>
      </c>
      <c r="I156" s="2">
        <v>667.2</v>
      </c>
      <c r="J156" s="2">
        <v>667.2</v>
      </c>
    </row>
    <row r="157" spans="1:10" ht="134.25" customHeight="1">
      <c r="A157" s="9">
        <f t="shared" si="23"/>
        <v>152</v>
      </c>
      <c r="B157" s="39" t="s">
        <v>162</v>
      </c>
      <c r="C157" s="59" t="s">
        <v>268</v>
      </c>
      <c r="D157" s="47" t="s">
        <v>201</v>
      </c>
      <c r="E157" s="2">
        <v>1314.2</v>
      </c>
      <c r="F157" s="2">
        <v>802.1</v>
      </c>
      <c r="G157" s="2">
        <v>1314.2</v>
      </c>
      <c r="H157" s="2">
        <v>1410.9</v>
      </c>
      <c r="I157" s="2">
        <v>1410.9</v>
      </c>
      <c r="J157" s="2">
        <v>1410.9</v>
      </c>
    </row>
    <row r="158" spans="1:10" ht="195.75" customHeight="1">
      <c r="A158" s="9">
        <f t="shared" si="23"/>
        <v>153</v>
      </c>
      <c r="B158" s="39" t="s">
        <v>212</v>
      </c>
      <c r="C158" s="60" t="s">
        <v>225</v>
      </c>
      <c r="D158" s="47" t="s">
        <v>305</v>
      </c>
      <c r="E158" s="2">
        <v>0</v>
      </c>
      <c r="F158" s="2">
        <v>1</v>
      </c>
      <c r="G158" s="2">
        <v>1</v>
      </c>
      <c r="H158" s="2">
        <v>0</v>
      </c>
      <c r="I158" s="2">
        <v>0</v>
      </c>
      <c r="J158" s="2">
        <v>0</v>
      </c>
    </row>
    <row r="159" spans="1:10" ht="156.75" customHeight="1">
      <c r="A159" s="9">
        <f t="shared" si="23"/>
        <v>154</v>
      </c>
      <c r="B159" s="39" t="s">
        <v>378</v>
      </c>
      <c r="C159" s="61" t="s">
        <v>380</v>
      </c>
      <c r="D159" s="47" t="s">
        <v>310</v>
      </c>
      <c r="E159" s="2">
        <v>0</v>
      </c>
      <c r="F159" s="2">
        <v>0.3</v>
      </c>
      <c r="G159" s="2">
        <v>0.3</v>
      </c>
      <c r="H159" s="2">
        <v>0</v>
      </c>
      <c r="I159" s="2">
        <v>0</v>
      </c>
      <c r="J159" s="2">
        <v>0</v>
      </c>
    </row>
    <row r="160" spans="1:10" ht="137.25" customHeight="1">
      <c r="A160" s="9">
        <f t="shared" si="23"/>
        <v>155</v>
      </c>
      <c r="B160" s="39" t="s">
        <v>379</v>
      </c>
      <c r="C160" s="61" t="s">
        <v>268</v>
      </c>
      <c r="D160" s="47" t="s">
        <v>310</v>
      </c>
      <c r="E160" s="2">
        <v>0</v>
      </c>
      <c r="F160" s="2">
        <v>1.5</v>
      </c>
      <c r="G160" s="2">
        <v>1.5</v>
      </c>
      <c r="H160" s="2">
        <v>0</v>
      </c>
      <c r="I160" s="2">
        <v>0</v>
      </c>
      <c r="J160" s="2">
        <v>0</v>
      </c>
    </row>
    <row r="161" spans="1:10" ht="195" customHeight="1">
      <c r="A161" s="9">
        <f t="shared" si="23"/>
        <v>156</v>
      </c>
      <c r="B161" s="39" t="s">
        <v>213</v>
      </c>
      <c r="C161" s="61" t="s">
        <v>225</v>
      </c>
      <c r="D161" s="47" t="s">
        <v>310</v>
      </c>
      <c r="E161" s="2">
        <v>0</v>
      </c>
      <c r="F161" s="2">
        <v>-171.8</v>
      </c>
      <c r="G161" s="2">
        <v>-171.8</v>
      </c>
      <c r="H161" s="2">
        <v>0</v>
      </c>
      <c r="I161" s="2">
        <v>0</v>
      </c>
      <c r="J161" s="2">
        <v>0</v>
      </c>
    </row>
    <row r="162" spans="1:10" ht="135.75" customHeight="1">
      <c r="A162" s="9">
        <f t="shared" si="23"/>
        <v>157</v>
      </c>
      <c r="B162" s="39" t="s">
        <v>214</v>
      </c>
      <c r="C162" s="61" t="s">
        <v>269</v>
      </c>
      <c r="D162" s="47" t="s">
        <v>310</v>
      </c>
      <c r="E162" s="2">
        <v>0</v>
      </c>
      <c r="F162" s="2">
        <v>-26.2</v>
      </c>
      <c r="G162" s="2">
        <v>-26.2</v>
      </c>
      <c r="H162" s="2">
        <v>0</v>
      </c>
      <c r="I162" s="2">
        <v>0</v>
      </c>
      <c r="J162" s="2">
        <v>0</v>
      </c>
    </row>
    <row r="163" spans="1:10" ht="95.25" customHeight="1">
      <c r="A163" s="9">
        <f t="shared" si="23"/>
        <v>158</v>
      </c>
      <c r="B163" s="39" t="s">
        <v>215</v>
      </c>
      <c r="C163" s="61" t="s">
        <v>270</v>
      </c>
      <c r="D163" s="47" t="s">
        <v>30</v>
      </c>
      <c r="E163" s="2">
        <v>30</v>
      </c>
      <c r="F163" s="2">
        <v>30</v>
      </c>
      <c r="G163" s="2">
        <v>30</v>
      </c>
      <c r="H163" s="2">
        <v>0</v>
      </c>
      <c r="I163" s="2">
        <v>0</v>
      </c>
      <c r="J163" s="2">
        <v>0</v>
      </c>
    </row>
    <row r="164" spans="1:10" ht="112.5">
      <c r="A164" s="9">
        <f t="shared" si="23"/>
        <v>159</v>
      </c>
      <c r="B164" s="39" t="s">
        <v>216</v>
      </c>
      <c r="C164" s="61" t="s">
        <v>271</v>
      </c>
      <c r="D164" s="47" t="s">
        <v>30</v>
      </c>
      <c r="E164" s="2">
        <v>10.3</v>
      </c>
      <c r="F164" s="2">
        <v>15.8</v>
      </c>
      <c r="G164" s="2">
        <v>15.8</v>
      </c>
      <c r="H164" s="2">
        <v>0</v>
      </c>
      <c r="I164" s="2">
        <v>0</v>
      </c>
      <c r="J164" s="2">
        <v>0</v>
      </c>
    </row>
    <row r="165" spans="1:10" ht="114.75" customHeight="1">
      <c r="A165" s="9">
        <f t="shared" si="23"/>
        <v>160</v>
      </c>
      <c r="B165" s="39" t="s">
        <v>217</v>
      </c>
      <c r="C165" s="61" t="s">
        <v>272</v>
      </c>
      <c r="D165" s="47" t="s">
        <v>30</v>
      </c>
      <c r="E165" s="2">
        <v>500.1</v>
      </c>
      <c r="F165" s="2">
        <v>542.5</v>
      </c>
      <c r="G165" s="2">
        <v>542.5</v>
      </c>
      <c r="H165" s="2">
        <v>0</v>
      </c>
      <c r="I165" s="2">
        <v>0</v>
      </c>
      <c r="J165" s="2">
        <v>0</v>
      </c>
    </row>
    <row r="166" spans="1:10" ht="101.25" customHeight="1">
      <c r="A166" s="9">
        <f t="shared" si="23"/>
        <v>161</v>
      </c>
      <c r="B166" s="39" t="s">
        <v>218</v>
      </c>
      <c r="C166" s="62" t="s">
        <v>273</v>
      </c>
      <c r="D166" s="47" t="s">
        <v>30</v>
      </c>
      <c r="E166" s="2">
        <v>33.6</v>
      </c>
      <c r="F166" s="2">
        <v>54.4</v>
      </c>
      <c r="G166" s="2">
        <v>54.4</v>
      </c>
      <c r="H166" s="2">
        <v>0</v>
      </c>
      <c r="I166" s="2">
        <v>0</v>
      </c>
      <c r="J166" s="2">
        <v>0</v>
      </c>
    </row>
    <row r="167" spans="1:10" ht="196.5" customHeight="1">
      <c r="A167" s="9">
        <f t="shared" si="23"/>
        <v>162</v>
      </c>
      <c r="B167" s="39" t="s">
        <v>219</v>
      </c>
      <c r="C167" s="63" t="s">
        <v>225</v>
      </c>
      <c r="D167" s="6" t="s">
        <v>437</v>
      </c>
      <c r="E167" s="2">
        <v>0</v>
      </c>
      <c r="F167" s="28">
        <v>850</v>
      </c>
      <c r="G167" s="28">
        <v>900</v>
      </c>
      <c r="H167" s="2">
        <v>0</v>
      </c>
      <c r="I167" s="2">
        <v>0</v>
      </c>
      <c r="J167" s="2">
        <v>0</v>
      </c>
    </row>
    <row r="168" spans="1:10" ht="154.5" customHeight="1">
      <c r="A168" s="9">
        <f t="shared" si="23"/>
        <v>163</v>
      </c>
      <c r="B168" s="39" t="s">
        <v>220</v>
      </c>
      <c r="C168" s="95" t="s">
        <v>406</v>
      </c>
      <c r="D168" s="6" t="s">
        <v>437</v>
      </c>
      <c r="E168" s="2">
        <v>0</v>
      </c>
      <c r="F168" s="28">
        <v>745.2</v>
      </c>
      <c r="G168" s="28">
        <v>915</v>
      </c>
      <c r="H168" s="2">
        <v>82.9</v>
      </c>
      <c r="I168" s="2">
        <v>83.7</v>
      </c>
      <c r="J168" s="2">
        <v>84.1</v>
      </c>
    </row>
    <row r="169" spans="1:10" ht="174.75" customHeight="1">
      <c r="A169" s="9">
        <f t="shared" si="23"/>
        <v>164</v>
      </c>
      <c r="B169" s="40" t="s">
        <v>409</v>
      </c>
      <c r="C169" s="64" t="s">
        <v>277</v>
      </c>
      <c r="D169" s="63" t="s">
        <v>95</v>
      </c>
      <c r="E169" s="2">
        <v>0</v>
      </c>
      <c r="F169" s="2">
        <v>0.1</v>
      </c>
      <c r="G169" s="2">
        <v>0.1</v>
      </c>
      <c r="H169" s="2">
        <v>0</v>
      </c>
      <c r="I169" s="2">
        <v>0</v>
      </c>
      <c r="J169" s="2">
        <v>0</v>
      </c>
    </row>
    <row r="170" spans="1:10" ht="118.5" customHeight="1">
      <c r="A170" s="9">
        <f t="shared" si="23"/>
        <v>165</v>
      </c>
      <c r="B170" s="41" t="s">
        <v>410</v>
      </c>
      <c r="C170" s="65" t="s">
        <v>271</v>
      </c>
      <c r="D170" s="63" t="s">
        <v>95</v>
      </c>
      <c r="E170" s="2">
        <v>0</v>
      </c>
      <c r="F170" s="2">
        <v>7.7</v>
      </c>
      <c r="G170" s="2">
        <v>7.7</v>
      </c>
      <c r="H170" s="2">
        <v>0</v>
      </c>
      <c r="I170" s="2">
        <v>0</v>
      </c>
      <c r="J170" s="2">
        <v>0</v>
      </c>
    </row>
    <row r="171" spans="1:10" ht="189" customHeight="1">
      <c r="A171" s="9">
        <f t="shared" si="23"/>
        <v>166</v>
      </c>
      <c r="B171" s="39" t="s">
        <v>221</v>
      </c>
      <c r="C171" s="63" t="s">
        <v>225</v>
      </c>
      <c r="D171" s="47" t="s">
        <v>440</v>
      </c>
      <c r="E171" s="2">
        <v>0</v>
      </c>
      <c r="F171" s="2">
        <v>18.399999999999999</v>
      </c>
      <c r="G171" s="2">
        <v>18.399999999999999</v>
      </c>
      <c r="H171" s="2">
        <v>0</v>
      </c>
      <c r="I171" s="2">
        <v>0</v>
      </c>
      <c r="J171" s="2">
        <v>0</v>
      </c>
    </row>
    <row r="172" spans="1:10" ht="189" customHeight="1">
      <c r="A172" s="9">
        <f t="shared" si="23"/>
        <v>167</v>
      </c>
      <c r="B172" s="39" t="s">
        <v>222</v>
      </c>
      <c r="C172" s="63" t="s">
        <v>225</v>
      </c>
      <c r="D172" s="47" t="s">
        <v>441</v>
      </c>
      <c r="E172" s="2">
        <v>0</v>
      </c>
      <c r="F172" s="2">
        <v>63.7</v>
      </c>
      <c r="G172" s="2">
        <v>63.7</v>
      </c>
      <c r="H172" s="2">
        <v>0</v>
      </c>
      <c r="I172" s="2">
        <v>0</v>
      </c>
      <c r="J172" s="2">
        <v>0</v>
      </c>
    </row>
    <row r="173" spans="1:10" ht="190.5" customHeight="1">
      <c r="A173" s="9">
        <f t="shared" si="23"/>
        <v>168</v>
      </c>
      <c r="B173" s="39" t="s">
        <v>223</v>
      </c>
      <c r="C173" s="63" t="s">
        <v>225</v>
      </c>
      <c r="D173" s="47" t="s">
        <v>442</v>
      </c>
      <c r="E173" s="2">
        <v>0</v>
      </c>
      <c r="F173" s="2">
        <v>11.5</v>
      </c>
      <c r="G173" s="2">
        <v>11.5</v>
      </c>
      <c r="H173" s="2">
        <v>0</v>
      </c>
      <c r="I173" s="2">
        <v>0</v>
      </c>
      <c r="J173" s="2">
        <v>0</v>
      </c>
    </row>
    <row r="174" spans="1:10" ht="187.5" customHeight="1">
      <c r="A174" s="9">
        <f t="shared" si="23"/>
        <v>169</v>
      </c>
      <c r="B174" s="39" t="s">
        <v>224</v>
      </c>
      <c r="C174" s="63" t="s">
        <v>225</v>
      </c>
      <c r="D174" s="47" t="s">
        <v>318</v>
      </c>
      <c r="E174" s="2">
        <v>0</v>
      </c>
      <c r="F174" s="2">
        <v>3.3</v>
      </c>
      <c r="G174" s="2">
        <v>3.3</v>
      </c>
      <c r="H174" s="2">
        <v>0</v>
      </c>
      <c r="I174" s="2">
        <v>0</v>
      </c>
      <c r="J174" s="2">
        <v>0</v>
      </c>
    </row>
    <row r="175" spans="1:10" ht="130.5" customHeight="1">
      <c r="A175" s="9">
        <f t="shared" si="23"/>
        <v>170</v>
      </c>
      <c r="B175" s="42" t="s">
        <v>81</v>
      </c>
      <c r="C175" s="63" t="s">
        <v>271</v>
      </c>
      <c r="D175" s="47" t="s">
        <v>360</v>
      </c>
      <c r="E175" s="2">
        <v>0</v>
      </c>
      <c r="F175" s="2">
        <v>84.9</v>
      </c>
      <c r="G175" s="2">
        <v>84.9</v>
      </c>
      <c r="H175" s="2">
        <v>3.6</v>
      </c>
      <c r="I175" s="2">
        <v>3.6</v>
      </c>
      <c r="J175" s="2">
        <v>3.6</v>
      </c>
    </row>
    <row r="176" spans="1:10" ht="130.5" customHeight="1">
      <c r="A176" s="9">
        <f t="shared" si="23"/>
        <v>171</v>
      </c>
      <c r="B176" s="42" t="s">
        <v>411</v>
      </c>
      <c r="C176" s="66" t="s">
        <v>272</v>
      </c>
      <c r="D176" s="47" t="s">
        <v>360</v>
      </c>
      <c r="E176" s="2">
        <v>0</v>
      </c>
      <c r="F176" s="2">
        <v>3.7</v>
      </c>
      <c r="G176" s="2">
        <v>3.7</v>
      </c>
      <c r="H176" s="2">
        <v>0</v>
      </c>
      <c r="I176" s="2">
        <v>0</v>
      </c>
      <c r="J176" s="2">
        <v>0</v>
      </c>
    </row>
    <row r="177" spans="1:10" ht="199.5" customHeight="1">
      <c r="A177" s="9">
        <f t="shared" si="23"/>
        <v>172</v>
      </c>
      <c r="B177" s="43" t="s">
        <v>163</v>
      </c>
      <c r="C177" s="67" t="s">
        <v>225</v>
      </c>
      <c r="D177" s="47" t="s">
        <v>360</v>
      </c>
      <c r="E177" s="2">
        <v>29.6</v>
      </c>
      <c r="F177" s="2">
        <v>0.1</v>
      </c>
      <c r="G177" s="2">
        <v>29.6</v>
      </c>
      <c r="H177" s="3">
        <v>0</v>
      </c>
      <c r="I177" s="3">
        <v>0</v>
      </c>
      <c r="J177" s="3">
        <v>0</v>
      </c>
    </row>
    <row r="178" spans="1:10" ht="99" customHeight="1">
      <c r="A178" s="9">
        <f t="shared" si="23"/>
        <v>173</v>
      </c>
      <c r="B178" s="43" t="s">
        <v>412</v>
      </c>
      <c r="C178" s="68" t="s">
        <v>270</v>
      </c>
      <c r="D178" s="47" t="s">
        <v>98</v>
      </c>
      <c r="E178" s="2">
        <v>0</v>
      </c>
      <c r="F178" s="28">
        <v>30</v>
      </c>
      <c r="G178" s="28">
        <v>41</v>
      </c>
      <c r="H178" s="3">
        <v>0</v>
      </c>
      <c r="I178" s="3">
        <v>0</v>
      </c>
      <c r="J178" s="3">
        <v>0</v>
      </c>
    </row>
    <row r="179" spans="1:10" ht="97.5" customHeight="1">
      <c r="A179" s="9">
        <f t="shared" si="23"/>
        <v>174</v>
      </c>
      <c r="B179" s="43" t="s">
        <v>164</v>
      </c>
      <c r="C179" s="63" t="s">
        <v>275</v>
      </c>
      <c r="D179" s="47" t="s">
        <v>98</v>
      </c>
      <c r="E179" s="2">
        <v>0</v>
      </c>
      <c r="F179" s="28">
        <v>9.3000000000000007</v>
      </c>
      <c r="G179" s="28">
        <v>10</v>
      </c>
      <c r="H179" s="4">
        <v>0</v>
      </c>
      <c r="I179" s="4">
        <v>0</v>
      </c>
      <c r="J179" s="4">
        <v>0</v>
      </c>
    </row>
    <row r="180" spans="1:10" ht="177" customHeight="1">
      <c r="A180" s="9">
        <f t="shared" si="23"/>
        <v>175</v>
      </c>
      <c r="B180" s="43" t="s">
        <v>165</v>
      </c>
      <c r="C180" s="95" t="s">
        <v>425</v>
      </c>
      <c r="D180" s="47" t="s">
        <v>98</v>
      </c>
      <c r="E180" s="2">
        <v>647.4</v>
      </c>
      <c r="F180" s="28">
        <v>1170.2</v>
      </c>
      <c r="G180" s="28">
        <v>1387.4</v>
      </c>
      <c r="H180" s="4">
        <v>514.1</v>
      </c>
      <c r="I180" s="4">
        <v>514.1</v>
      </c>
      <c r="J180" s="4">
        <v>514.1</v>
      </c>
    </row>
    <row r="181" spans="1:10" ht="75">
      <c r="A181" s="9">
        <f t="shared" si="23"/>
        <v>176</v>
      </c>
      <c r="B181" s="43" t="s">
        <v>166</v>
      </c>
      <c r="C181" s="63" t="s">
        <v>276</v>
      </c>
      <c r="D181" s="47" t="s">
        <v>98</v>
      </c>
      <c r="E181" s="2">
        <v>3596</v>
      </c>
      <c r="F181" s="28">
        <v>5657.7</v>
      </c>
      <c r="G181" s="28">
        <v>6483.2</v>
      </c>
      <c r="H181" s="2">
        <v>2605.1</v>
      </c>
      <c r="I181" s="2">
        <v>2605.1</v>
      </c>
      <c r="J181" s="2">
        <v>2605.1</v>
      </c>
    </row>
    <row r="182" spans="1:10" ht="112.5">
      <c r="A182" s="9">
        <f t="shared" si="23"/>
        <v>177</v>
      </c>
      <c r="B182" s="43" t="s">
        <v>413</v>
      </c>
      <c r="C182" s="69" t="s">
        <v>272</v>
      </c>
      <c r="D182" s="47" t="s">
        <v>98</v>
      </c>
      <c r="E182" s="2">
        <v>0</v>
      </c>
      <c r="F182" s="28">
        <v>13.3</v>
      </c>
      <c r="G182" s="28">
        <v>46</v>
      </c>
      <c r="H182" s="2">
        <v>0</v>
      </c>
      <c r="I182" s="2">
        <v>0</v>
      </c>
      <c r="J182" s="2">
        <v>0</v>
      </c>
    </row>
    <row r="183" spans="1:10" ht="185.25" customHeight="1">
      <c r="A183" s="9">
        <f t="shared" si="23"/>
        <v>178</v>
      </c>
      <c r="B183" s="43" t="s">
        <v>167</v>
      </c>
      <c r="C183" s="63" t="s">
        <v>225</v>
      </c>
      <c r="D183" s="47" t="s">
        <v>98</v>
      </c>
      <c r="E183" s="2">
        <v>901</v>
      </c>
      <c r="F183" s="28">
        <v>1174.5999999999999</v>
      </c>
      <c r="G183" s="28">
        <v>1251</v>
      </c>
      <c r="H183" s="2">
        <v>0</v>
      </c>
      <c r="I183" s="2">
        <v>0</v>
      </c>
      <c r="J183" s="2">
        <v>0</v>
      </c>
    </row>
    <row r="184" spans="1:10" ht="117.75" customHeight="1">
      <c r="A184" s="9">
        <f t="shared" si="23"/>
        <v>179</v>
      </c>
      <c r="B184" s="43" t="s">
        <v>274</v>
      </c>
      <c r="C184" s="63" t="s">
        <v>272</v>
      </c>
      <c r="D184" s="47" t="s">
        <v>97</v>
      </c>
      <c r="E184" s="2">
        <v>1887.7</v>
      </c>
      <c r="F184" s="2">
        <v>1903.7</v>
      </c>
      <c r="G184" s="2">
        <v>1903.7</v>
      </c>
      <c r="H184" s="2">
        <v>0</v>
      </c>
      <c r="I184" s="2">
        <v>0</v>
      </c>
      <c r="J184" s="2">
        <v>0</v>
      </c>
    </row>
    <row r="185" spans="1:10" ht="153" customHeight="1">
      <c r="A185" s="9">
        <f t="shared" si="23"/>
        <v>180</v>
      </c>
      <c r="B185" s="43" t="s">
        <v>168</v>
      </c>
      <c r="C185" s="63" t="s">
        <v>277</v>
      </c>
      <c r="D185" s="47" t="s">
        <v>101</v>
      </c>
      <c r="E185" s="2">
        <v>230.1</v>
      </c>
      <c r="F185" s="2">
        <v>340</v>
      </c>
      <c r="G185" s="2">
        <v>340</v>
      </c>
      <c r="H185" s="2">
        <v>170</v>
      </c>
      <c r="I185" s="2">
        <v>175</v>
      </c>
      <c r="J185" s="2">
        <v>195</v>
      </c>
    </row>
    <row r="186" spans="1:10" ht="330" customHeight="1">
      <c r="A186" s="9">
        <f t="shared" si="23"/>
        <v>181</v>
      </c>
      <c r="B186" s="43" t="s">
        <v>169</v>
      </c>
      <c r="C186" s="63" t="s">
        <v>278</v>
      </c>
      <c r="D186" s="47" t="s">
        <v>101</v>
      </c>
      <c r="E186" s="2">
        <v>20</v>
      </c>
      <c r="F186" s="2">
        <v>0</v>
      </c>
      <c r="G186" s="2">
        <v>20</v>
      </c>
      <c r="H186" s="2">
        <v>0</v>
      </c>
      <c r="I186" s="2">
        <v>0</v>
      </c>
      <c r="J186" s="2">
        <v>0</v>
      </c>
    </row>
    <row r="187" spans="1:10" ht="172.5" customHeight="1">
      <c r="A187" s="9">
        <f t="shared" si="23"/>
        <v>182</v>
      </c>
      <c r="B187" s="43" t="s">
        <v>414</v>
      </c>
      <c r="C187" s="70" t="s">
        <v>271</v>
      </c>
      <c r="D187" s="93" t="s">
        <v>438</v>
      </c>
      <c r="E187" s="2">
        <v>0</v>
      </c>
      <c r="F187" s="2">
        <v>17.3</v>
      </c>
      <c r="G187" s="2">
        <v>17.3</v>
      </c>
      <c r="H187" s="2">
        <v>0</v>
      </c>
      <c r="I187" s="2">
        <v>0</v>
      </c>
      <c r="J187" s="2">
        <v>0</v>
      </c>
    </row>
    <row r="188" spans="1:10" ht="170.25" customHeight="1">
      <c r="A188" s="9">
        <f t="shared" si="23"/>
        <v>183</v>
      </c>
      <c r="B188" s="43" t="s">
        <v>415</v>
      </c>
      <c r="C188" s="70" t="s">
        <v>273</v>
      </c>
      <c r="D188" s="93" t="s">
        <v>438</v>
      </c>
      <c r="E188" s="2">
        <v>0</v>
      </c>
      <c r="F188" s="2">
        <v>72.400000000000006</v>
      </c>
      <c r="G188" s="2">
        <v>72.400000000000006</v>
      </c>
      <c r="H188" s="2">
        <v>0</v>
      </c>
      <c r="I188" s="2">
        <v>0</v>
      </c>
      <c r="J188" s="2">
        <v>0</v>
      </c>
    </row>
    <row r="189" spans="1:10" ht="189" customHeight="1">
      <c r="A189" s="9">
        <f t="shared" si="23"/>
        <v>184</v>
      </c>
      <c r="B189" s="44" t="s">
        <v>279</v>
      </c>
      <c r="C189" s="67" t="s">
        <v>225</v>
      </c>
      <c r="D189" s="47" t="s">
        <v>443</v>
      </c>
      <c r="E189" s="2">
        <v>0</v>
      </c>
      <c r="F189" s="2">
        <v>47.5</v>
      </c>
      <c r="G189" s="2">
        <v>47.5</v>
      </c>
      <c r="H189" s="2">
        <v>0</v>
      </c>
      <c r="I189" s="2">
        <v>0</v>
      </c>
      <c r="J189" s="2">
        <v>0</v>
      </c>
    </row>
    <row r="190" spans="1:10" ht="112.5">
      <c r="A190" s="9">
        <f t="shared" si="23"/>
        <v>185</v>
      </c>
      <c r="B190" s="43" t="s">
        <v>416</v>
      </c>
      <c r="C190" s="70" t="s">
        <v>271</v>
      </c>
      <c r="D190" s="47" t="s">
        <v>93</v>
      </c>
      <c r="E190" s="2">
        <v>0</v>
      </c>
      <c r="F190" s="2">
        <v>35.5</v>
      </c>
      <c r="G190" s="2">
        <v>35.5</v>
      </c>
      <c r="H190" s="2">
        <v>0</v>
      </c>
      <c r="I190" s="2">
        <v>0</v>
      </c>
      <c r="J190" s="2">
        <v>0</v>
      </c>
    </row>
    <row r="191" spans="1:10" ht="158.25" customHeight="1">
      <c r="A191" s="9">
        <f t="shared" si="23"/>
        <v>186</v>
      </c>
      <c r="B191" s="43" t="s">
        <v>280</v>
      </c>
      <c r="C191" s="71" t="s">
        <v>272</v>
      </c>
      <c r="D191" s="47" t="s">
        <v>100</v>
      </c>
      <c r="E191" s="2">
        <v>120.2</v>
      </c>
      <c r="F191" s="2">
        <v>133.69999999999999</v>
      </c>
      <c r="G191" s="2">
        <v>133.69999999999999</v>
      </c>
      <c r="H191" s="2">
        <v>0</v>
      </c>
      <c r="I191" s="2">
        <v>0</v>
      </c>
      <c r="J191" s="2">
        <v>0</v>
      </c>
    </row>
    <row r="192" spans="1:10" ht="154.5" customHeight="1">
      <c r="A192" s="9">
        <f t="shared" si="23"/>
        <v>187</v>
      </c>
      <c r="B192" s="43" t="s">
        <v>417</v>
      </c>
      <c r="C192" s="96" t="s">
        <v>273</v>
      </c>
      <c r="D192" s="47" t="s">
        <v>100</v>
      </c>
      <c r="E192" s="2">
        <v>79.5</v>
      </c>
      <c r="F192" s="28">
        <v>386</v>
      </c>
      <c r="G192" s="28">
        <v>388.8</v>
      </c>
      <c r="H192" s="2">
        <v>0</v>
      </c>
      <c r="I192" s="2">
        <v>0</v>
      </c>
      <c r="J192" s="2">
        <v>0</v>
      </c>
    </row>
    <row r="193" spans="1:10" ht="215.25" customHeight="1">
      <c r="A193" s="9">
        <f t="shared" si="23"/>
        <v>188</v>
      </c>
      <c r="B193" s="43" t="s">
        <v>282</v>
      </c>
      <c r="C193" s="63" t="s">
        <v>225</v>
      </c>
      <c r="D193" s="47" t="s">
        <v>9</v>
      </c>
      <c r="E193" s="2">
        <v>0</v>
      </c>
      <c r="F193" s="2">
        <v>12.2</v>
      </c>
      <c r="G193" s="2">
        <v>12.2</v>
      </c>
      <c r="H193" s="2">
        <v>0</v>
      </c>
      <c r="I193" s="2">
        <v>0</v>
      </c>
      <c r="J193" s="2">
        <v>0</v>
      </c>
    </row>
    <row r="194" spans="1:10" ht="188.25" customHeight="1">
      <c r="A194" s="9">
        <f t="shared" si="23"/>
        <v>189</v>
      </c>
      <c r="B194" s="43" t="s">
        <v>283</v>
      </c>
      <c r="C194" s="63" t="s">
        <v>225</v>
      </c>
      <c r="D194" s="47" t="s">
        <v>444</v>
      </c>
      <c r="E194" s="2">
        <v>0</v>
      </c>
      <c r="F194" s="2">
        <v>66.400000000000006</v>
      </c>
      <c r="G194" s="2">
        <v>66.400000000000006</v>
      </c>
      <c r="H194" s="2">
        <v>0</v>
      </c>
      <c r="I194" s="2">
        <v>0</v>
      </c>
      <c r="J194" s="2">
        <v>0</v>
      </c>
    </row>
    <row r="195" spans="1:10" ht="190.5" customHeight="1">
      <c r="A195" s="9">
        <f t="shared" si="23"/>
        <v>190</v>
      </c>
      <c r="B195" s="43" t="s">
        <v>284</v>
      </c>
      <c r="C195" s="63" t="s">
        <v>225</v>
      </c>
      <c r="D195" s="47" t="s">
        <v>11</v>
      </c>
      <c r="E195" s="2">
        <v>0</v>
      </c>
      <c r="F195" s="2">
        <v>84.3</v>
      </c>
      <c r="G195" s="2">
        <v>84.3</v>
      </c>
      <c r="H195" s="2">
        <v>0</v>
      </c>
      <c r="I195" s="2">
        <v>0</v>
      </c>
      <c r="J195" s="2">
        <v>0</v>
      </c>
    </row>
    <row r="196" spans="1:10" ht="190.5" customHeight="1">
      <c r="A196" s="9">
        <f t="shared" si="23"/>
        <v>191</v>
      </c>
      <c r="B196" s="43" t="s">
        <v>418</v>
      </c>
      <c r="C196" s="63" t="s">
        <v>225</v>
      </c>
      <c r="D196" s="47" t="s">
        <v>419</v>
      </c>
      <c r="E196" s="2">
        <v>0</v>
      </c>
      <c r="F196" s="2">
        <v>10</v>
      </c>
      <c r="G196" s="2">
        <v>10</v>
      </c>
      <c r="H196" s="2">
        <v>0</v>
      </c>
      <c r="I196" s="2">
        <v>0</v>
      </c>
      <c r="J196" s="2">
        <v>0</v>
      </c>
    </row>
    <row r="197" spans="1:10" ht="188.25" customHeight="1">
      <c r="A197" s="9">
        <f t="shared" si="23"/>
        <v>192</v>
      </c>
      <c r="B197" s="43" t="s">
        <v>285</v>
      </c>
      <c r="C197" s="63" t="s">
        <v>225</v>
      </c>
      <c r="D197" s="47" t="s">
        <v>12</v>
      </c>
      <c r="E197" s="2">
        <v>0</v>
      </c>
      <c r="F197" s="2">
        <v>237.9</v>
      </c>
      <c r="G197" s="2">
        <v>237.9</v>
      </c>
      <c r="H197" s="2">
        <v>0</v>
      </c>
      <c r="I197" s="2">
        <v>0</v>
      </c>
      <c r="J197" s="2">
        <v>0</v>
      </c>
    </row>
    <row r="198" spans="1:10" ht="189" customHeight="1">
      <c r="A198" s="9">
        <f t="shared" si="23"/>
        <v>193</v>
      </c>
      <c r="B198" s="43" t="s">
        <v>286</v>
      </c>
      <c r="C198" s="63" t="s">
        <v>225</v>
      </c>
      <c r="D198" s="47" t="s">
        <v>13</v>
      </c>
      <c r="E198" s="2">
        <v>0</v>
      </c>
      <c r="F198" s="2">
        <v>-0.5</v>
      </c>
      <c r="G198" s="2">
        <v>-0.5</v>
      </c>
      <c r="H198" s="2">
        <v>0</v>
      </c>
      <c r="I198" s="2">
        <v>0</v>
      </c>
      <c r="J198" s="2">
        <v>0</v>
      </c>
    </row>
    <row r="199" spans="1:10" ht="192" customHeight="1">
      <c r="A199" s="9">
        <f t="shared" si="23"/>
        <v>194</v>
      </c>
      <c r="B199" s="43" t="s">
        <v>287</v>
      </c>
      <c r="C199" s="63" t="s">
        <v>225</v>
      </c>
      <c r="D199" s="47" t="s">
        <v>14</v>
      </c>
      <c r="E199" s="2">
        <v>0</v>
      </c>
      <c r="F199" s="2">
        <v>-157.4</v>
      </c>
      <c r="G199" s="2">
        <v>-157.4</v>
      </c>
      <c r="H199" s="2"/>
      <c r="I199" s="2"/>
      <c r="J199" s="2"/>
    </row>
    <row r="200" spans="1:10" ht="112.5">
      <c r="A200" s="9">
        <f t="shared" ref="A200:A263" si="24">A199+1</f>
        <v>195</v>
      </c>
      <c r="B200" s="43" t="s">
        <v>288</v>
      </c>
      <c r="C200" s="63" t="s">
        <v>290</v>
      </c>
      <c r="D200" s="47" t="s">
        <v>14</v>
      </c>
      <c r="E200" s="2">
        <v>293.8</v>
      </c>
      <c r="F200" s="2">
        <v>318.39999999999998</v>
      </c>
      <c r="G200" s="2">
        <v>318.39999999999998</v>
      </c>
      <c r="H200" s="2">
        <v>0</v>
      </c>
      <c r="I200" s="2">
        <v>0</v>
      </c>
      <c r="J200" s="2">
        <v>0</v>
      </c>
    </row>
    <row r="201" spans="1:10" ht="187.5" customHeight="1">
      <c r="A201" s="9">
        <f t="shared" si="24"/>
        <v>196</v>
      </c>
      <c r="B201" s="43" t="s">
        <v>289</v>
      </c>
      <c r="C201" s="63" t="s">
        <v>225</v>
      </c>
      <c r="D201" s="47" t="s">
        <v>15</v>
      </c>
      <c r="E201" s="2">
        <v>1968.4</v>
      </c>
      <c r="F201" s="2">
        <v>2372.6999999999998</v>
      </c>
      <c r="G201" s="2">
        <v>2372.6999999999998</v>
      </c>
      <c r="H201" s="2">
        <v>0</v>
      </c>
      <c r="I201" s="2">
        <v>0</v>
      </c>
      <c r="J201" s="2">
        <v>0</v>
      </c>
    </row>
    <row r="202" spans="1:10" ht="135" customHeight="1">
      <c r="A202" s="9">
        <f t="shared" si="24"/>
        <v>197</v>
      </c>
      <c r="B202" s="45" t="s">
        <v>170</v>
      </c>
      <c r="C202" s="72" t="s">
        <v>295</v>
      </c>
      <c r="D202" s="6" t="s">
        <v>87</v>
      </c>
      <c r="E202" s="2">
        <v>34.6</v>
      </c>
      <c r="F202" s="2">
        <v>3.4</v>
      </c>
      <c r="G202" s="2">
        <v>34.6</v>
      </c>
      <c r="H202" s="2">
        <v>6.3</v>
      </c>
      <c r="I202" s="2">
        <v>6.3</v>
      </c>
      <c r="J202" s="2">
        <v>6.3</v>
      </c>
    </row>
    <row r="203" spans="1:10" ht="169.5" customHeight="1">
      <c r="A203" s="9">
        <f t="shared" si="24"/>
        <v>198</v>
      </c>
      <c r="B203" s="45" t="s">
        <v>171</v>
      </c>
      <c r="C203" s="72" t="s">
        <v>296</v>
      </c>
      <c r="D203" s="93" t="s">
        <v>87</v>
      </c>
      <c r="E203" s="2">
        <v>51</v>
      </c>
      <c r="F203" s="2">
        <v>13.6</v>
      </c>
      <c r="G203" s="2">
        <v>51</v>
      </c>
      <c r="H203" s="2">
        <v>5.5</v>
      </c>
      <c r="I203" s="2">
        <v>5.5</v>
      </c>
      <c r="J203" s="2">
        <v>5.5</v>
      </c>
    </row>
    <row r="204" spans="1:10" ht="132.75" customHeight="1">
      <c r="A204" s="9">
        <f t="shared" si="24"/>
        <v>199</v>
      </c>
      <c r="B204" s="45" t="s">
        <v>172</v>
      </c>
      <c r="C204" s="72" t="s">
        <v>297</v>
      </c>
      <c r="D204" s="93" t="s">
        <v>87</v>
      </c>
      <c r="E204" s="2">
        <v>35.700000000000003</v>
      </c>
      <c r="F204" s="2">
        <v>5.6</v>
      </c>
      <c r="G204" s="2">
        <v>35.700000000000003</v>
      </c>
      <c r="H204" s="2">
        <v>15.2</v>
      </c>
      <c r="I204" s="2">
        <v>15.2</v>
      </c>
      <c r="J204" s="2">
        <v>15.2</v>
      </c>
    </row>
    <row r="205" spans="1:10" ht="134.25" customHeight="1">
      <c r="A205" s="9">
        <f t="shared" si="24"/>
        <v>200</v>
      </c>
      <c r="B205" s="45" t="s">
        <v>173</v>
      </c>
      <c r="C205" s="72" t="s">
        <v>298</v>
      </c>
      <c r="D205" s="93" t="s">
        <v>87</v>
      </c>
      <c r="E205" s="2">
        <v>1</v>
      </c>
      <c r="F205" s="2">
        <v>0</v>
      </c>
      <c r="G205" s="2">
        <v>1</v>
      </c>
      <c r="H205" s="2">
        <v>1</v>
      </c>
      <c r="I205" s="2">
        <v>1</v>
      </c>
      <c r="J205" s="2">
        <v>1</v>
      </c>
    </row>
    <row r="206" spans="1:10" ht="134.25" customHeight="1">
      <c r="A206" s="9">
        <f t="shared" si="24"/>
        <v>201</v>
      </c>
      <c r="B206" s="45" t="s">
        <v>420</v>
      </c>
      <c r="C206" s="73" t="s">
        <v>421</v>
      </c>
      <c r="D206" s="93" t="s">
        <v>87</v>
      </c>
      <c r="E206" s="2">
        <v>126.2</v>
      </c>
      <c r="F206" s="2">
        <v>154</v>
      </c>
      <c r="G206" s="2">
        <v>154</v>
      </c>
      <c r="H206" s="2">
        <v>200</v>
      </c>
      <c r="I206" s="2">
        <v>200</v>
      </c>
      <c r="J206" s="2">
        <v>200</v>
      </c>
    </row>
    <row r="207" spans="1:10" ht="156" customHeight="1">
      <c r="A207" s="9">
        <f t="shared" si="24"/>
        <v>202</v>
      </c>
      <c r="B207" s="45" t="s">
        <v>174</v>
      </c>
      <c r="C207" s="72" t="s">
        <v>299</v>
      </c>
      <c r="D207" s="47" t="s">
        <v>87</v>
      </c>
      <c r="E207" s="2">
        <v>0.1</v>
      </c>
      <c r="F207" s="2">
        <v>0</v>
      </c>
      <c r="G207" s="2">
        <v>0.1</v>
      </c>
      <c r="H207" s="2">
        <v>0.1</v>
      </c>
      <c r="I207" s="2">
        <v>0.1</v>
      </c>
      <c r="J207" s="2">
        <v>0.1</v>
      </c>
    </row>
    <row r="208" spans="1:10" ht="153.75" customHeight="1">
      <c r="A208" s="9">
        <f t="shared" si="24"/>
        <v>203</v>
      </c>
      <c r="B208" s="45" t="s">
        <v>175</v>
      </c>
      <c r="C208" s="72" t="s">
        <v>300</v>
      </c>
      <c r="D208" s="47" t="s">
        <v>87</v>
      </c>
      <c r="E208" s="2">
        <v>43</v>
      </c>
      <c r="F208" s="2">
        <v>40.5</v>
      </c>
      <c r="G208" s="2">
        <v>43</v>
      </c>
      <c r="H208" s="2">
        <v>43</v>
      </c>
      <c r="I208" s="2">
        <v>43</v>
      </c>
      <c r="J208" s="2">
        <v>43</v>
      </c>
    </row>
    <row r="209" spans="1:10" ht="110.25" customHeight="1">
      <c r="A209" s="9">
        <f t="shared" si="24"/>
        <v>204</v>
      </c>
      <c r="B209" s="45" t="s">
        <v>422</v>
      </c>
      <c r="C209" s="72" t="s">
        <v>271</v>
      </c>
      <c r="D209" s="47" t="s">
        <v>87</v>
      </c>
      <c r="E209" s="2">
        <v>0</v>
      </c>
      <c r="F209" s="2">
        <v>63.3</v>
      </c>
      <c r="G209" s="2">
        <v>63.3</v>
      </c>
      <c r="H209" s="2">
        <v>0</v>
      </c>
      <c r="I209" s="2">
        <v>0</v>
      </c>
      <c r="J209" s="2">
        <v>0</v>
      </c>
    </row>
    <row r="210" spans="1:10" ht="213" customHeight="1">
      <c r="A210" s="9">
        <f t="shared" si="24"/>
        <v>205</v>
      </c>
      <c r="B210" s="45" t="s">
        <v>176</v>
      </c>
      <c r="C210" s="72" t="s">
        <v>225</v>
      </c>
      <c r="D210" s="47" t="s">
        <v>87</v>
      </c>
      <c r="E210" s="2">
        <v>24.1</v>
      </c>
      <c r="F210" s="2">
        <v>-40.200000000000003</v>
      </c>
      <c r="G210" s="2">
        <v>24.1</v>
      </c>
      <c r="H210" s="2">
        <v>0</v>
      </c>
      <c r="I210" s="2">
        <v>0</v>
      </c>
      <c r="J210" s="2">
        <v>0</v>
      </c>
    </row>
    <row r="211" spans="1:10" ht="153.75" customHeight="1">
      <c r="A211" s="9">
        <f t="shared" si="24"/>
        <v>206</v>
      </c>
      <c r="B211" s="45" t="s">
        <v>177</v>
      </c>
      <c r="C211" s="74" t="s">
        <v>295</v>
      </c>
      <c r="D211" s="47" t="s">
        <v>88</v>
      </c>
      <c r="E211" s="2">
        <v>18</v>
      </c>
      <c r="F211" s="2">
        <v>20.8</v>
      </c>
      <c r="G211" s="2">
        <v>20.8</v>
      </c>
      <c r="H211" s="2">
        <v>10</v>
      </c>
      <c r="I211" s="2">
        <v>10</v>
      </c>
      <c r="J211" s="2">
        <v>10</v>
      </c>
    </row>
    <row r="212" spans="1:10" ht="176.25" customHeight="1">
      <c r="A212" s="9">
        <f t="shared" si="24"/>
        <v>207</v>
      </c>
      <c r="B212" s="45" t="s">
        <v>178</v>
      </c>
      <c r="C212" s="74" t="s">
        <v>296</v>
      </c>
      <c r="D212" s="47" t="s">
        <v>88</v>
      </c>
      <c r="E212" s="2">
        <v>35</v>
      </c>
      <c r="F212" s="2">
        <v>0</v>
      </c>
      <c r="G212" s="2">
        <v>35</v>
      </c>
      <c r="H212" s="2">
        <v>20</v>
      </c>
      <c r="I212" s="2">
        <v>20</v>
      </c>
      <c r="J212" s="2">
        <v>20</v>
      </c>
    </row>
    <row r="213" spans="1:10" ht="154.5" customHeight="1">
      <c r="A213" s="9">
        <f t="shared" si="24"/>
        <v>208</v>
      </c>
      <c r="B213" s="45" t="s">
        <v>179</v>
      </c>
      <c r="C213" s="74" t="s">
        <v>297</v>
      </c>
      <c r="D213" s="47" t="s">
        <v>88</v>
      </c>
      <c r="E213" s="2">
        <v>6.5</v>
      </c>
      <c r="F213" s="2">
        <v>1</v>
      </c>
      <c r="G213" s="2">
        <v>6.5</v>
      </c>
      <c r="H213" s="2">
        <v>6</v>
      </c>
      <c r="I213" s="2">
        <v>6</v>
      </c>
      <c r="J213" s="2">
        <v>6</v>
      </c>
    </row>
    <row r="214" spans="1:10" ht="156.75" customHeight="1">
      <c r="A214" s="9">
        <f t="shared" si="24"/>
        <v>209</v>
      </c>
      <c r="B214" s="45" t="s">
        <v>307</v>
      </c>
      <c r="C214" s="75" t="s">
        <v>308</v>
      </c>
      <c r="D214" s="47" t="s">
        <v>88</v>
      </c>
      <c r="E214" s="2">
        <v>32.9</v>
      </c>
      <c r="F214" s="2">
        <v>3</v>
      </c>
      <c r="G214" s="2">
        <v>32.9</v>
      </c>
      <c r="H214" s="2">
        <v>4.5999999999999996</v>
      </c>
      <c r="I214" s="2">
        <v>4.5999999999999996</v>
      </c>
      <c r="J214" s="2">
        <v>4.5999999999999996</v>
      </c>
    </row>
    <row r="215" spans="1:10" ht="177" customHeight="1">
      <c r="A215" s="9">
        <f t="shared" si="24"/>
        <v>210</v>
      </c>
      <c r="B215" s="45" t="s">
        <v>180</v>
      </c>
      <c r="C215" s="74" t="s">
        <v>300</v>
      </c>
      <c r="D215" s="47" t="s">
        <v>88</v>
      </c>
      <c r="E215" s="2">
        <v>23.5</v>
      </c>
      <c r="F215" s="2">
        <v>4.5</v>
      </c>
      <c r="G215" s="2">
        <v>23.5</v>
      </c>
      <c r="H215" s="2">
        <v>15</v>
      </c>
      <c r="I215" s="2">
        <v>15</v>
      </c>
      <c r="J215" s="2">
        <v>15</v>
      </c>
    </row>
    <row r="216" spans="1:10" ht="173.25" customHeight="1">
      <c r="A216" s="9">
        <f t="shared" si="24"/>
        <v>211</v>
      </c>
      <c r="B216" s="45" t="s">
        <v>423</v>
      </c>
      <c r="C216" s="74" t="s">
        <v>425</v>
      </c>
      <c r="D216" s="47" t="s">
        <v>88</v>
      </c>
      <c r="E216" s="2">
        <v>0</v>
      </c>
      <c r="F216" s="2">
        <v>1.5</v>
      </c>
      <c r="G216" s="2">
        <v>1.5</v>
      </c>
      <c r="H216" s="2">
        <v>0</v>
      </c>
      <c r="I216" s="2">
        <v>0</v>
      </c>
      <c r="J216" s="2">
        <v>0</v>
      </c>
    </row>
    <row r="217" spans="1:10" ht="116.25" customHeight="1">
      <c r="A217" s="9">
        <f t="shared" si="24"/>
        <v>212</v>
      </c>
      <c r="B217" s="45" t="s">
        <v>424</v>
      </c>
      <c r="C217" s="76" t="s">
        <v>271</v>
      </c>
      <c r="D217" s="47" t="s">
        <v>88</v>
      </c>
      <c r="E217" s="2">
        <v>0</v>
      </c>
      <c r="F217" s="2">
        <v>111.2</v>
      </c>
      <c r="G217" s="2">
        <v>111.2</v>
      </c>
      <c r="H217" s="2">
        <v>0</v>
      </c>
      <c r="I217" s="2">
        <v>0</v>
      </c>
      <c r="J217" s="2">
        <v>0</v>
      </c>
    </row>
    <row r="218" spans="1:10" ht="191.25" customHeight="1">
      <c r="A218" s="9">
        <f t="shared" si="24"/>
        <v>213</v>
      </c>
      <c r="B218" s="45" t="s">
        <v>306</v>
      </c>
      <c r="C218" s="77" t="s">
        <v>225</v>
      </c>
      <c r="D218" s="47" t="s">
        <v>88</v>
      </c>
      <c r="E218" s="2">
        <v>0</v>
      </c>
      <c r="F218" s="2">
        <v>19.2</v>
      </c>
      <c r="G218" s="2">
        <v>19.2</v>
      </c>
      <c r="H218" s="2">
        <v>0</v>
      </c>
      <c r="I218" s="2">
        <v>0</v>
      </c>
      <c r="J218" s="2">
        <v>0</v>
      </c>
    </row>
    <row r="219" spans="1:10" ht="153.75" customHeight="1">
      <c r="A219" s="9">
        <f t="shared" si="24"/>
        <v>214</v>
      </c>
      <c r="B219" s="43" t="s">
        <v>181</v>
      </c>
      <c r="C219" s="78" t="s">
        <v>295</v>
      </c>
      <c r="D219" s="47" t="s">
        <v>89</v>
      </c>
      <c r="E219" s="2">
        <v>15</v>
      </c>
      <c r="F219" s="2">
        <v>1.5</v>
      </c>
      <c r="G219" s="2">
        <v>15</v>
      </c>
      <c r="H219" s="5">
        <v>10</v>
      </c>
      <c r="I219" s="5">
        <v>10</v>
      </c>
      <c r="J219" s="5">
        <v>10</v>
      </c>
    </row>
    <row r="220" spans="1:10" ht="177" customHeight="1">
      <c r="A220" s="9">
        <f t="shared" si="24"/>
        <v>215</v>
      </c>
      <c r="B220" s="43" t="s">
        <v>182</v>
      </c>
      <c r="C220" s="78" t="s">
        <v>296</v>
      </c>
      <c r="D220" s="47" t="s">
        <v>89</v>
      </c>
      <c r="E220" s="2">
        <v>5</v>
      </c>
      <c r="F220" s="2">
        <v>5</v>
      </c>
      <c r="G220" s="2">
        <v>5</v>
      </c>
      <c r="H220" s="5">
        <v>5</v>
      </c>
      <c r="I220" s="5">
        <v>5</v>
      </c>
      <c r="J220" s="5">
        <v>5</v>
      </c>
    </row>
    <row r="221" spans="1:10" ht="132.75" customHeight="1">
      <c r="A221" s="9">
        <f t="shared" si="24"/>
        <v>216</v>
      </c>
      <c r="B221" s="43" t="s">
        <v>183</v>
      </c>
      <c r="C221" s="78" t="s">
        <v>297</v>
      </c>
      <c r="D221" s="47" t="s">
        <v>89</v>
      </c>
      <c r="E221" s="2">
        <v>20</v>
      </c>
      <c r="F221" s="2">
        <v>5</v>
      </c>
      <c r="G221" s="2">
        <v>20</v>
      </c>
      <c r="H221" s="5">
        <v>10</v>
      </c>
      <c r="I221" s="5">
        <v>10</v>
      </c>
      <c r="J221" s="5">
        <v>10</v>
      </c>
    </row>
    <row r="222" spans="1:10" ht="132.75" customHeight="1">
      <c r="A222" s="9">
        <f t="shared" si="24"/>
        <v>217</v>
      </c>
      <c r="B222" s="45" t="s">
        <v>426</v>
      </c>
      <c r="C222" s="75" t="s">
        <v>308</v>
      </c>
      <c r="D222" s="47" t="s">
        <v>89</v>
      </c>
      <c r="E222" s="2">
        <v>0</v>
      </c>
      <c r="F222" s="2">
        <v>5</v>
      </c>
      <c r="G222" s="2">
        <v>5</v>
      </c>
      <c r="H222" s="5">
        <v>30</v>
      </c>
      <c r="I222" s="5">
        <v>30</v>
      </c>
      <c r="J222" s="5">
        <v>30</v>
      </c>
    </row>
    <row r="223" spans="1:10" ht="131.25" customHeight="1">
      <c r="A223" s="9">
        <f t="shared" si="24"/>
        <v>218</v>
      </c>
      <c r="B223" s="43" t="s">
        <v>184</v>
      </c>
      <c r="C223" s="47" t="s">
        <v>299</v>
      </c>
      <c r="D223" s="47" t="s">
        <v>89</v>
      </c>
      <c r="E223" s="2">
        <v>2</v>
      </c>
      <c r="F223" s="2">
        <v>0</v>
      </c>
      <c r="G223" s="2">
        <v>2</v>
      </c>
      <c r="H223" s="30">
        <v>0</v>
      </c>
      <c r="I223" s="30">
        <v>0</v>
      </c>
      <c r="J223" s="30">
        <v>0</v>
      </c>
    </row>
    <row r="224" spans="1:10" ht="152.25" customHeight="1">
      <c r="A224" s="9">
        <f t="shared" si="24"/>
        <v>219</v>
      </c>
      <c r="B224" s="43" t="s">
        <v>185</v>
      </c>
      <c r="C224" s="47" t="s">
        <v>300</v>
      </c>
      <c r="D224" s="47" t="s">
        <v>89</v>
      </c>
      <c r="E224" s="2">
        <v>26</v>
      </c>
      <c r="F224" s="2">
        <v>47</v>
      </c>
      <c r="G224" s="2">
        <v>47</v>
      </c>
      <c r="H224" s="5">
        <v>50</v>
      </c>
      <c r="I224" s="5">
        <v>50</v>
      </c>
      <c r="J224" s="5">
        <v>50</v>
      </c>
    </row>
    <row r="225" spans="1:10" ht="169.5" customHeight="1">
      <c r="A225" s="9">
        <f t="shared" si="24"/>
        <v>220</v>
      </c>
      <c r="B225" s="43" t="s">
        <v>427</v>
      </c>
      <c r="C225" s="74" t="s">
        <v>425</v>
      </c>
      <c r="D225" s="47" t="s">
        <v>89</v>
      </c>
      <c r="E225" s="2">
        <v>0</v>
      </c>
      <c r="F225" s="2">
        <v>0.5</v>
      </c>
      <c r="G225" s="2">
        <v>0.5</v>
      </c>
      <c r="H225" s="5">
        <v>0</v>
      </c>
      <c r="I225" s="5">
        <v>0</v>
      </c>
      <c r="J225" s="5">
        <v>0</v>
      </c>
    </row>
    <row r="226" spans="1:10" ht="112.5">
      <c r="A226" s="9">
        <f t="shared" si="24"/>
        <v>221</v>
      </c>
      <c r="B226" s="43" t="s">
        <v>302</v>
      </c>
      <c r="C226" s="79" t="s">
        <v>271</v>
      </c>
      <c r="D226" s="47" t="s">
        <v>89</v>
      </c>
      <c r="E226" s="2">
        <v>0</v>
      </c>
      <c r="F226" s="2">
        <v>179.5</v>
      </c>
      <c r="G226" s="2">
        <v>179.5</v>
      </c>
      <c r="H226" s="5">
        <v>0</v>
      </c>
      <c r="I226" s="5">
        <v>0</v>
      </c>
      <c r="J226" s="5">
        <v>0</v>
      </c>
    </row>
    <row r="227" spans="1:10" ht="189" customHeight="1">
      <c r="A227" s="9">
        <f t="shared" si="24"/>
        <v>222</v>
      </c>
      <c r="B227" s="43" t="s">
        <v>186</v>
      </c>
      <c r="C227" s="79" t="s">
        <v>225</v>
      </c>
      <c r="D227" s="47" t="s">
        <v>89</v>
      </c>
      <c r="E227" s="2">
        <v>0</v>
      </c>
      <c r="F227" s="2">
        <v>12</v>
      </c>
      <c r="G227" s="2">
        <v>12</v>
      </c>
      <c r="H227" s="5">
        <v>0</v>
      </c>
      <c r="I227" s="5">
        <v>0</v>
      </c>
      <c r="J227" s="5">
        <v>0</v>
      </c>
    </row>
    <row r="228" spans="1:10" ht="134.25" customHeight="1">
      <c r="A228" s="9">
        <f t="shared" si="24"/>
        <v>223</v>
      </c>
      <c r="B228" s="43" t="s">
        <v>187</v>
      </c>
      <c r="C228" s="80" t="s">
        <v>295</v>
      </c>
      <c r="D228" s="47" t="s">
        <v>90</v>
      </c>
      <c r="E228" s="2">
        <v>5</v>
      </c>
      <c r="F228" s="2">
        <v>1.3</v>
      </c>
      <c r="G228" s="2">
        <v>5</v>
      </c>
      <c r="H228" s="2">
        <v>5</v>
      </c>
      <c r="I228" s="2">
        <v>5</v>
      </c>
      <c r="J228" s="2">
        <v>5</v>
      </c>
    </row>
    <row r="229" spans="1:10" ht="172.5" customHeight="1">
      <c r="A229" s="9">
        <f t="shared" si="24"/>
        <v>224</v>
      </c>
      <c r="B229" s="43" t="s">
        <v>188</v>
      </c>
      <c r="C229" s="80" t="s">
        <v>296</v>
      </c>
      <c r="D229" s="47" t="s">
        <v>90</v>
      </c>
      <c r="E229" s="2">
        <v>1</v>
      </c>
      <c r="F229" s="2">
        <v>0</v>
      </c>
      <c r="G229" s="2">
        <v>1</v>
      </c>
      <c r="H229" s="2">
        <v>1.5</v>
      </c>
      <c r="I229" s="2">
        <v>1.5</v>
      </c>
      <c r="J229" s="2">
        <v>1.5</v>
      </c>
    </row>
    <row r="230" spans="1:10" ht="132" customHeight="1">
      <c r="A230" s="9">
        <f t="shared" si="24"/>
        <v>225</v>
      </c>
      <c r="B230" s="43" t="s">
        <v>189</v>
      </c>
      <c r="C230" s="80" t="s">
        <v>297</v>
      </c>
      <c r="D230" s="47" t="s">
        <v>90</v>
      </c>
      <c r="E230" s="2">
        <v>5</v>
      </c>
      <c r="F230" s="2">
        <v>0</v>
      </c>
      <c r="G230" s="2">
        <v>5</v>
      </c>
      <c r="H230" s="2">
        <v>3.5</v>
      </c>
      <c r="I230" s="2">
        <v>3.5</v>
      </c>
      <c r="J230" s="2">
        <v>3.5</v>
      </c>
    </row>
    <row r="231" spans="1:10" ht="151.5" customHeight="1">
      <c r="A231" s="9">
        <f t="shared" si="24"/>
        <v>226</v>
      </c>
      <c r="B231" s="43" t="s">
        <v>291</v>
      </c>
      <c r="C231" s="47" t="s">
        <v>303</v>
      </c>
      <c r="D231" s="47" t="s">
        <v>90</v>
      </c>
      <c r="E231" s="2">
        <v>7.5</v>
      </c>
      <c r="F231" s="2">
        <v>16.2</v>
      </c>
      <c r="G231" s="2">
        <v>16.2</v>
      </c>
      <c r="H231" s="2">
        <v>7.5</v>
      </c>
      <c r="I231" s="2">
        <v>7.5</v>
      </c>
      <c r="J231" s="2">
        <v>7.5</v>
      </c>
    </row>
    <row r="232" spans="1:10" ht="170.25" customHeight="1">
      <c r="A232" s="9">
        <f t="shared" si="24"/>
        <v>227</v>
      </c>
      <c r="B232" s="43" t="s">
        <v>428</v>
      </c>
      <c r="C232" s="81" t="s">
        <v>425</v>
      </c>
      <c r="D232" s="47" t="s">
        <v>90</v>
      </c>
      <c r="E232" s="2">
        <v>0</v>
      </c>
      <c r="F232" s="2">
        <v>2.5</v>
      </c>
      <c r="G232" s="2">
        <v>2.5</v>
      </c>
      <c r="H232" s="2">
        <v>1</v>
      </c>
      <c r="I232" s="2">
        <v>1</v>
      </c>
      <c r="J232" s="2">
        <v>1</v>
      </c>
    </row>
    <row r="233" spans="1:10" ht="113.25" customHeight="1">
      <c r="A233" s="9">
        <f t="shared" si="24"/>
        <v>228</v>
      </c>
      <c r="B233" s="43" t="s">
        <v>430</v>
      </c>
      <c r="C233" s="83" t="s">
        <v>271</v>
      </c>
      <c r="D233" s="47" t="s">
        <v>90</v>
      </c>
      <c r="E233" s="2">
        <v>0</v>
      </c>
      <c r="F233" s="2">
        <v>54.8</v>
      </c>
      <c r="G233" s="2">
        <v>54.8</v>
      </c>
      <c r="H233" s="2">
        <v>0</v>
      </c>
      <c r="I233" s="2">
        <v>0</v>
      </c>
      <c r="J233" s="2">
        <v>0</v>
      </c>
    </row>
    <row r="234" spans="1:10" ht="113.25" customHeight="1">
      <c r="A234" s="9">
        <f t="shared" si="24"/>
        <v>229</v>
      </c>
      <c r="B234" s="43" t="s">
        <v>431</v>
      </c>
      <c r="C234" s="83" t="s">
        <v>272</v>
      </c>
      <c r="D234" s="47" t="s">
        <v>90</v>
      </c>
      <c r="E234" s="2">
        <v>124.5</v>
      </c>
      <c r="F234" s="2">
        <v>124.5</v>
      </c>
      <c r="G234" s="2">
        <v>124.5</v>
      </c>
      <c r="H234" s="2">
        <v>0</v>
      </c>
      <c r="I234" s="2">
        <v>0</v>
      </c>
      <c r="J234" s="2">
        <v>0</v>
      </c>
    </row>
    <row r="235" spans="1:10" ht="189" customHeight="1">
      <c r="A235" s="9">
        <f t="shared" si="24"/>
        <v>230</v>
      </c>
      <c r="B235" s="43" t="s">
        <v>190</v>
      </c>
      <c r="C235" s="47" t="s">
        <v>225</v>
      </c>
      <c r="D235" s="47" t="s">
        <v>90</v>
      </c>
      <c r="E235" s="2">
        <v>0</v>
      </c>
      <c r="F235" s="2">
        <v>0.3</v>
      </c>
      <c r="G235" s="2">
        <v>0.3</v>
      </c>
      <c r="H235" s="2">
        <v>0</v>
      </c>
      <c r="I235" s="2">
        <v>0</v>
      </c>
      <c r="J235" s="2">
        <v>0</v>
      </c>
    </row>
    <row r="236" spans="1:10" ht="132.75" customHeight="1">
      <c r="A236" s="9">
        <f t="shared" si="24"/>
        <v>231</v>
      </c>
      <c r="B236" s="43" t="s">
        <v>191</v>
      </c>
      <c r="C236" s="84" t="s">
        <v>295</v>
      </c>
      <c r="D236" s="47" t="s">
        <v>91</v>
      </c>
      <c r="E236" s="2">
        <v>4.7</v>
      </c>
      <c r="F236" s="28">
        <v>6.6</v>
      </c>
      <c r="G236" s="28">
        <v>7</v>
      </c>
      <c r="H236" s="2">
        <v>12</v>
      </c>
      <c r="I236" s="2">
        <v>12</v>
      </c>
      <c r="J236" s="2">
        <v>12</v>
      </c>
    </row>
    <row r="237" spans="1:10" ht="172.5" customHeight="1">
      <c r="A237" s="9">
        <f t="shared" si="24"/>
        <v>232</v>
      </c>
      <c r="B237" s="43" t="s">
        <v>192</v>
      </c>
      <c r="C237" s="84" t="s">
        <v>296</v>
      </c>
      <c r="D237" s="47" t="s">
        <v>91</v>
      </c>
      <c r="E237" s="2">
        <v>34.799999999999997</v>
      </c>
      <c r="F237" s="2">
        <v>7</v>
      </c>
      <c r="G237" s="2">
        <v>34.799999999999997</v>
      </c>
      <c r="H237" s="2">
        <v>14</v>
      </c>
      <c r="I237" s="2">
        <v>14</v>
      </c>
      <c r="J237" s="2">
        <v>14</v>
      </c>
    </row>
    <row r="238" spans="1:10" ht="134.25" customHeight="1">
      <c r="A238" s="9">
        <f t="shared" si="24"/>
        <v>233</v>
      </c>
      <c r="B238" s="43" t="s">
        <v>193</v>
      </c>
      <c r="C238" s="84" t="s">
        <v>297</v>
      </c>
      <c r="D238" s="47" t="s">
        <v>91</v>
      </c>
      <c r="E238" s="2">
        <v>20.9</v>
      </c>
      <c r="F238" s="2">
        <v>4.2</v>
      </c>
      <c r="G238" s="2">
        <v>20.9</v>
      </c>
      <c r="H238" s="2">
        <v>5</v>
      </c>
      <c r="I238" s="2">
        <v>5</v>
      </c>
      <c r="J238" s="2">
        <v>5</v>
      </c>
    </row>
    <row r="239" spans="1:10" ht="153" customHeight="1">
      <c r="A239" s="9">
        <f t="shared" si="24"/>
        <v>234</v>
      </c>
      <c r="B239" s="43" t="s">
        <v>194</v>
      </c>
      <c r="C239" s="84" t="s">
        <v>300</v>
      </c>
      <c r="D239" s="47" t="s">
        <v>91</v>
      </c>
      <c r="E239" s="2">
        <v>9.6</v>
      </c>
      <c r="F239" s="2">
        <v>10.3</v>
      </c>
      <c r="G239" s="2">
        <v>10.3</v>
      </c>
      <c r="H239" s="2">
        <v>12</v>
      </c>
      <c r="I239" s="2">
        <v>12</v>
      </c>
      <c r="J239" s="2">
        <v>12</v>
      </c>
    </row>
    <row r="240" spans="1:10" ht="171" customHeight="1">
      <c r="A240" s="9">
        <f t="shared" si="24"/>
        <v>235</v>
      </c>
      <c r="B240" s="43" t="s">
        <v>429</v>
      </c>
      <c r="C240" s="74" t="s">
        <v>425</v>
      </c>
      <c r="D240" s="47" t="s">
        <v>91</v>
      </c>
      <c r="E240" s="2">
        <v>0</v>
      </c>
      <c r="F240" s="28">
        <v>8</v>
      </c>
      <c r="G240" s="28">
        <v>9</v>
      </c>
      <c r="H240" s="2">
        <v>27</v>
      </c>
      <c r="I240" s="2">
        <v>27</v>
      </c>
      <c r="J240" s="2">
        <v>27</v>
      </c>
    </row>
    <row r="241" spans="1:10" ht="114.75" customHeight="1">
      <c r="A241" s="9">
        <f t="shared" si="24"/>
        <v>236</v>
      </c>
      <c r="B241" s="43" t="s">
        <v>433</v>
      </c>
      <c r="C241" s="82" t="s">
        <v>271</v>
      </c>
      <c r="D241" s="47" t="s">
        <v>91</v>
      </c>
      <c r="E241" s="2">
        <v>0</v>
      </c>
      <c r="F241" s="28">
        <v>86</v>
      </c>
      <c r="G241" s="28">
        <v>86.1</v>
      </c>
      <c r="H241" s="2">
        <v>0</v>
      </c>
      <c r="I241" s="2">
        <v>0</v>
      </c>
      <c r="J241" s="2">
        <v>0</v>
      </c>
    </row>
    <row r="242" spans="1:10" ht="96" customHeight="1">
      <c r="A242" s="9">
        <f t="shared" si="24"/>
        <v>237</v>
      </c>
      <c r="B242" s="43" t="s">
        <v>432</v>
      </c>
      <c r="C242" s="85" t="s">
        <v>281</v>
      </c>
      <c r="D242" s="47" t="s">
        <v>91</v>
      </c>
      <c r="E242" s="2">
        <v>0</v>
      </c>
      <c r="F242" s="28">
        <v>11.5</v>
      </c>
      <c r="G242" s="28">
        <v>11.6</v>
      </c>
      <c r="H242" s="2">
        <v>0</v>
      </c>
      <c r="I242" s="2">
        <v>0</v>
      </c>
      <c r="J242" s="2">
        <v>0</v>
      </c>
    </row>
    <row r="243" spans="1:10" ht="153.75" customHeight="1">
      <c r="A243" s="9">
        <f t="shared" si="24"/>
        <v>238</v>
      </c>
      <c r="B243" s="44" t="s">
        <v>195</v>
      </c>
      <c r="C243" s="86" t="s">
        <v>295</v>
      </c>
      <c r="D243" s="47" t="s">
        <v>92</v>
      </c>
      <c r="E243" s="2">
        <v>16</v>
      </c>
      <c r="F243" s="2">
        <v>0.5</v>
      </c>
      <c r="G243" s="2">
        <v>16</v>
      </c>
      <c r="H243" s="2">
        <v>8</v>
      </c>
      <c r="I243" s="2">
        <v>8</v>
      </c>
      <c r="J243" s="2">
        <v>8</v>
      </c>
    </row>
    <row r="244" spans="1:10" ht="176.25" customHeight="1">
      <c r="A244" s="9">
        <f t="shared" si="24"/>
        <v>239</v>
      </c>
      <c r="B244" s="43" t="s">
        <v>196</v>
      </c>
      <c r="C244" s="87" t="s">
        <v>296</v>
      </c>
      <c r="D244" s="47" t="s">
        <v>92</v>
      </c>
      <c r="E244" s="2">
        <v>34</v>
      </c>
      <c r="F244" s="2">
        <v>0</v>
      </c>
      <c r="G244" s="2">
        <v>34</v>
      </c>
      <c r="H244" s="2">
        <v>17</v>
      </c>
      <c r="I244" s="2">
        <v>17</v>
      </c>
      <c r="J244" s="2">
        <v>17</v>
      </c>
    </row>
    <row r="245" spans="1:10" ht="156.75" customHeight="1">
      <c r="A245" s="9">
        <f t="shared" si="24"/>
        <v>240</v>
      </c>
      <c r="B245" s="43" t="s">
        <v>197</v>
      </c>
      <c r="C245" s="87" t="s">
        <v>297</v>
      </c>
      <c r="D245" s="47" t="s">
        <v>92</v>
      </c>
      <c r="E245" s="2">
        <v>60</v>
      </c>
      <c r="F245" s="2">
        <v>5</v>
      </c>
      <c r="G245" s="2">
        <v>60</v>
      </c>
      <c r="H245" s="2">
        <v>30</v>
      </c>
      <c r="I245" s="2">
        <v>30</v>
      </c>
      <c r="J245" s="2">
        <v>30</v>
      </c>
    </row>
    <row r="246" spans="1:10" ht="178.5" customHeight="1">
      <c r="A246" s="9">
        <f t="shared" si="24"/>
        <v>241</v>
      </c>
      <c r="B246" s="43" t="s">
        <v>198</v>
      </c>
      <c r="C246" s="87" t="s">
        <v>300</v>
      </c>
      <c r="D246" s="47" t="s">
        <v>92</v>
      </c>
      <c r="E246" s="2">
        <v>0.2</v>
      </c>
      <c r="F246" s="2">
        <v>0</v>
      </c>
      <c r="G246" s="2">
        <v>0.2</v>
      </c>
      <c r="H246" s="2">
        <v>0.2</v>
      </c>
      <c r="I246" s="2">
        <v>0.2</v>
      </c>
      <c r="J246" s="2">
        <v>0.2</v>
      </c>
    </row>
    <row r="247" spans="1:10" ht="158.25" customHeight="1">
      <c r="A247" s="9">
        <f t="shared" si="24"/>
        <v>242</v>
      </c>
      <c r="B247" s="43" t="s">
        <v>434</v>
      </c>
      <c r="C247" s="75" t="s">
        <v>308</v>
      </c>
      <c r="D247" s="47" t="s">
        <v>92</v>
      </c>
      <c r="E247" s="2">
        <v>0</v>
      </c>
      <c r="F247" s="2">
        <v>2.5</v>
      </c>
      <c r="G247" s="2">
        <v>2.5</v>
      </c>
      <c r="H247" s="2">
        <v>0</v>
      </c>
      <c r="I247" s="2">
        <v>0</v>
      </c>
      <c r="J247" s="2">
        <v>0</v>
      </c>
    </row>
    <row r="248" spans="1:10" ht="177" customHeight="1">
      <c r="A248" s="9">
        <f t="shared" si="24"/>
        <v>243</v>
      </c>
      <c r="B248" s="43" t="s">
        <v>199</v>
      </c>
      <c r="C248" s="87" t="s">
        <v>300</v>
      </c>
      <c r="D248" s="47" t="s">
        <v>92</v>
      </c>
      <c r="E248" s="2">
        <v>30</v>
      </c>
      <c r="F248" s="2">
        <v>36</v>
      </c>
      <c r="G248" s="2">
        <v>36</v>
      </c>
      <c r="H248" s="2">
        <v>15</v>
      </c>
      <c r="I248" s="2">
        <v>15</v>
      </c>
      <c r="J248" s="2">
        <v>15</v>
      </c>
    </row>
    <row r="249" spans="1:10" ht="117" customHeight="1">
      <c r="A249" s="9">
        <f t="shared" si="24"/>
        <v>244</v>
      </c>
      <c r="B249" s="43" t="s">
        <v>435</v>
      </c>
      <c r="C249" s="87" t="s">
        <v>301</v>
      </c>
      <c r="D249" s="47" t="s">
        <v>92</v>
      </c>
      <c r="E249" s="2">
        <v>0</v>
      </c>
      <c r="F249" s="2">
        <v>4.5</v>
      </c>
      <c r="G249" s="2">
        <v>4.5</v>
      </c>
      <c r="H249" s="2">
        <v>15</v>
      </c>
      <c r="I249" s="2">
        <v>15</v>
      </c>
      <c r="J249" s="2">
        <v>15</v>
      </c>
    </row>
    <row r="250" spans="1:10" ht="112.5">
      <c r="A250" s="9">
        <f t="shared" si="24"/>
        <v>245</v>
      </c>
      <c r="B250" s="43" t="s">
        <v>304</v>
      </c>
      <c r="C250" s="87" t="s">
        <v>271</v>
      </c>
      <c r="D250" s="47" t="s">
        <v>92</v>
      </c>
      <c r="E250" s="2">
        <v>0</v>
      </c>
      <c r="F250" s="2">
        <v>105.6</v>
      </c>
      <c r="G250" s="2">
        <v>105.6</v>
      </c>
      <c r="H250" s="2">
        <v>0</v>
      </c>
      <c r="I250" s="2">
        <v>0</v>
      </c>
      <c r="J250" s="2">
        <v>0</v>
      </c>
    </row>
    <row r="251" spans="1:10" ht="219" customHeight="1">
      <c r="A251" s="9">
        <f t="shared" si="24"/>
        <v>246</v>
      </c>
      <c r="B251" s="43" t="s">
        <v>200</v>
      </c>
      <c r="C251" s="47" t="s">
        <v>225</v>
      </c>
      <c r="D251" s="47" t="s">
        <v>92</v>
      </c>
      <c r="E251" s="2">
        <v>0</v>
      </c>
      <c r="F251" s="2">
        <v>12.7</v>
      </c>
      <c r="G251" s="2">
        <v>12.7</v>
      </c>
      <c r="H251" s="2">
        <v>0</v>
      </c>
      <c r="I251" s="2">
        <v>0</v>
      </c>
      <c r="J251" s="2">
        <v>0</v>
      </c>
    </row>
    <row r="252" spans="1:10" ht="214.5" customHeight="1">
      <c r="A252" s="9">
        <f t="shared" si="24"/>
        <v>247</v>
      </c>
      <c r="B252" s="43" t="s">
        <v>292</v>
      </c>
      <c r="C252" s="47" t="s">
        <v>225</v>
      </c>
      <c r="D252" s="47" t="s">
        <v>20</v>
      </c>
      <c r="E252" s="2">
        <v>0</v>
      </c>
      <c r="F252" s="2">
        <v>17</v>
      </c>
      <c r="G252" s="2">
        <v>17</v>
      </c>
      <c r="H252" s="2">
        <v>0</v>
      </c>
      <c r="I252" s="2">
        <v>0</v>
      </c>
      <c r="J252" s="2">
        <v>0</v>
      </c>
    </row>
    <row r="253" spans="1:10" ht="208.5" customHeight="1">
      <c r="A253" s="9">
        <f t="shared" si="24"/>
        <v>248</v>
      </c>
      <c r="B253" s="43" t="s">
        <v>293</v>
      </c>
      <c r="C253" s="47" t="s">
        <v>225</v>
      </c>
      <c r="D253" s="47" t="s">
        <v>445</v>
      </c>
      <c r="E253" s="2">
        <v>1002</v>
      </c>
      <c r="F253" s="2">
        <v>1024</v>
      </c>
      <c r="G253" s="2">
        <v>1024</v>
      </c>
      <c r="H253" s="2">
        <v>0</v>
      </c>
      <c r="I253" s="2">
        <v>0</v>
      </c>
      <c r="J253" s="2">
        <v>0</v>
      </c>
    </row>
    <row r="254" spans="1:10" ht="137.25" customHeight="1">
      <c r="A254" s="9">
        <f t="shared" si="24"/>
        <v>249</v>
      </c>
      <c r="B254" s="43" t="s">
        <v>436</v>
      </c>
      <c r="C254" s="88" t="s">
        <v>268</v>
      </c>
      <c r="D254" s="6" t="s">
        <v>98</v>
      </c>
      <c r="E254" s="2">
        <v>0</v>
      </c>
      <c r="F254" s="2">
        <v>3</v>
      </c>
      <c r="G254" s="2">
        <v>3</v>
      </c>
      <c r="H254" s="2">
        <v>0</v>
      </c>
      <c r="I254" s="2">
        <v>0</v>
      </c>
      <c r="J254" s="2">
        <v>0</v>
      </c>
    </row>
    <row r="255" spans="1:10" ht="191.25" customHeight="1">
      <c r="A255" s="9">
        <f t="shared" si="24"/>
        <v>250</v>
      </c>
      <c r="B255" s="43" t="s">
        <v>294</v>
      </c>
      <c r="C255" s="89" t="s">
        <v>225</v>
      </c>
      <c r="D255" s="47" t="s">
        <v>10</v>
      </c>
      <c r="E255" s="2">
        <v>0</v>
      </c>
      <c r="F255" s="2">
        <v>291.10000000000002</v>
      </c>
      <c r="G255" s="2">
        <v>291.10000000000002</v>
      </c>
      <c r="H255" s="2">
        <v>0</v>
      </c>
      <c r="I255" s="2">
        <v>0</v>
      </c>
      <c r="J255" s="2">
        <v>0</v>
      </c>
    </row>
    <row r="256" spans="1:10" ht="39" customHeight="1">
      <c r="A256" s="9">
        <f t="shared" si="24"/>
        <v>251</v>
      </c>
      <c r="B256" s="33"/>
      <c r="C256" s="90"/>
      <c r="D256" s="6" t="s">
        <v>457</v>
      </c>
      <c r="E256" s="2">
        <f>SUM(E92:E255)</f>
        <v>27098.700000000004</v>
      </c>
      <c r="F256" s="2">
        <f>SUM(F91:F255)</f>
        <v>31563.399999999998</v>
      </c>
      <c r="G256" s="2">
        <f>SUM(G91:G255)</f>
        <v>38848.800000000003</v>
      </c>
      <c r="H256" s="2">
        <f>SUM(H91:H255)</f>
        <v>25014.799999999996</v>
      </c>
      <c r="I256" s="2">
        <f t="shared" ref="I256:J256" si="25">SUM(I91:I255)</f>
        <v>25020.699999999993</v>
      </c>
      <c r="J256" s="2">
        <f t="shared" si="25"/>
        <v>25045.099999999991</v>
      </c>
    </row>
    <row r="257" spans="1:10">
      <c r="A257" s="9">
        <f t="shared" si="24"/>
        <v>252</v>
      </c>
      <c r="B257" s="33" t="s">
        <v>459</v>
      </c>
      <c r="C257" s="91" t="s">
        <v>78</v>
      </c>
      <c r="D257" s="91"/>
      <c r="E257" s="2">
        <f>E258+E259</f>
        <v>31.1</v>
      </c>
      <c r="F257" s="2">
        <f>F258+F259</f>
        <v>-101</v>
      </c>
      <c r="G257" s="2">
        <f>G258+G259</f>
        <v>58.1</v>
      </c>
      <c r="H257" s="2">
        <f t="shared" ref="H257:J257" si="26">H258</f>
        <v>0</v>
      </c>
      <c r="I257" s="2">
        <f t="shared" si="26"/>
        <v>0</v>
      </c>
      <c r="J257" s="2">
        <f t="shared" si="26"/>
        <v>0</v>
      </c>
    </row>
    <row r="258" spans="1:10" ht="37.5">
      <c r="A258" s="9">
        <f t="shared" si="24"/>
        <v>253</v>
      </c>
      <c r="B258" s="32" t="s">
        <v>458</v>
      </c>
      <c r="C258" s="6" t="s">
        <v>77</v>
      </c>
      <c r="D258" s="91"/>
      <c r="E258" s="2">
        <v>0</v>
      </c>
      <c r="F258" s="2">
        <v>-159.1</v>
      </c>
      <c r="G258" s="2">
        <v>0</v>
      </c>
      <c r="H258" s="2">
        <v>0</v>
      </c>
      <c r="I258" s="2">
        <v>0</v>
      </c>
      <c r="J258" s="2">
        <v>0</v>
      </c>
    </row>
    <row r="259" spans="1:10" ht="37.5">
      <c r="A259" s="9">
        <f t="shared" si="24"/>
        <v>254</v>
      </c>
      <c r="B259" s="32" t="s">
        <v>453</v>
      </c>
      <c r="C259" s="6" t="s">
        <v>452</v>
      </c>
      <c r="D259" s="91"/>
      <c r="E259" s="2">
        <v>31.1</v>
      </c>
      <c r="F259" s="2">
        <v>58.1</v>
      </c>
      <c r="G259" s="2">
        <v>58.1</v>
      </c>
      <c r="H259" s="2">
        <v>0</v>
      </c>
      <c r="I259" s="2">
        <v>0</v>
      </c>
      <c r="J259" s="2">
        <v>0</v>
      </c>
    </row>
    <row r="260" spans="1:10">
      <c r="A260" s="9">
        <f t="shared" si="24"/>
        <v>255</v>
      </c>
      <c r="B260" s="32" t="s">
        <v>104</v>
      </c>
      <c r="C260" s="91" t="s">
        <v>105</v>
      </c>
      <c r="D260" s="91"/>
      <c r="E260" s="2">
        <f t="shared" ref="E260:J260" si="27">SUM(E262:E266)</f>
        <v>17011528</v>
      </c>
      <c r="F260" s="2">
        <f t="shared" si="27"/>
        <v>9978807.3000000007</v>
      </c>
      <c r="G260" s="2">
        <f t="shared" si="27"/>
        <v>17171288.600000001</v>
      </c>
      <c r="H260" s="2">
        <f t="shared" si="27"/>
        <v>8514518</v>
      </c>
      <c r="I260" s="2">
        <f t="shared" si="27"/>
        <v>8431540.4000000004</v>
      </c>
      <c r="J260" s="2">
        <f t="shared" si="27"/>
        <v>8438582</v>
      </c>
    </row>
    <row r="261" spans="1:10" ht="56.25">
      <c r="A261" s="9">
        <f t="shared" si="24"/>
        <v>256</v>
      </c>
      <c r="B261" s="32" t="s">
        <v>106</v>
      </c>
      <c r="C261" s="91" t="s">
        <v>107</v>
      </c>
      <c r="D261" s="91"/>
      <c r="E261" s="2">
        <f>SUM(E262:E265)</f>
        <v>17014916.899999999</v>
      </c>
      <c r="F261" s="2">
        <f>SUM(F262:F265)</f>
        <v>9982274.5</v>
      </c>
      <c r="G261" s="2">
        <f t="shared" ref="G261:J261" si="28">SUM(G262:G265)</f>
        <v>17176394</v>
      </c>
      <c r="H261" s="2">
        <f t="shared" si="28"/>
        <v>8514518</v>
      </c>
      <c r="I261" s="2">
        <f t="shared" si="28"/>
        <v>8431540.4000000004</v>
      </c>
      <c r="J261" s="2">
        <f t="shared" si="28"/>
        <v>8438582</v>
      </c>
    </row>
    <row r="262" spans="1:10" ht="37.5">
      <c r="A262" s="9">
        <f t="shared" si="24"/>
        <v>257</v>
      </c>
      <c r="B262" s="32" t="s">
        <v>108</v>
      </c>
      <c r="C262" s="91" t="s">
        <v>109</v>
      </c>
      <c r="D262" s="91"/>
      <c r="E262" s="2">
        <v>35489.199999999997</v>
      </c>
      <c r="F262" s="2">
        <v>26616.9</v>
      </c>
      <c r="G262" s="2">
        <v>35489.199999999997</v>
      </c>
      <c r="H262" s="2">
        <v>0</v>
      </c>
      <c r="I262" s="2">
        <v>0</v>
      </c>
      <c r="J262" s="2">
        <v>0</v>
      </c>
    </row>
    <row r="263" spans="1:10" ht="37.5">
      <c r="A263" s="9">
        <f t="shared" si="24"/>
        <v>258</v>
      </c>
      <c r="B263" s="32" t="s">
        <v>110</v>
      </c>
      <c r="C263" s="91" t="s">
        <v>111</v>
      </c>
      <c r="D263" s="91"/>
      <c r="E263" s="2">
        <v>7051110.7999999998</v>
      </c>
      <c r="F263" s="2">
        <v>3548705.2</v>
      </c>
      <c r="G263" s="2">
        <v>7080437.9000000004</v>
      </c>
      <c r="H263" s="2">
        <v>1078507.2</v>
      </c>
      <c r="I263" s="2">
        <v>1019000</v>
      </c>
      <c r="J263" s="2">
        <v>1013281.3</v>
      </c>
    </row>
    <row r="264" spans="1:10" ht="37.5">
      <c r="A264" s="9">
        <f t="shared" ref="A264:A267" si="29">A263+1</f>
        <v>259</v>
      </c>
      <c r="B264" s="32" t="s">
        <v>112</v>
      </c>
      <c r="C264" s="91" t="s">
        <v>113</v>
      </c>
      <c r="D264" s="91"/>
      <c r="E264" s="2">
        <v>6914903.0999999996</v>
      </c>
      <c r="F264" s="2">
        <v>4745163.5</v>
      </c>
      <c r="G264" s="2">
        <v>6914903.0999999996</v>
      </c>
      <c r="H264" s="2">
        <v>7280529.5999999996</v>
      </c>
      <c r="I264" s="2">
        <v>7293055.2000000002</v>
      </c>
      <c r="J264" s="2">
        <v>7305815.5</v>
      </c>
    </row>
    <row r="265" spans="1:10">
      <c r="A265" s="9">
        <f t="shared" si="29"/>
        <v>260</v>
      </c>
      <c r="B265" s="32" t="s">
        <v>114</v>
      </c>
      <c r="C265" s="91" t="s">
        <v>115</v>
      </c>
      <c r="D265" s="91"/>
      <c r="E265" s="2">
        <v>3013413.8</v>
      </c>
      <c r="F265" s="2">
        <v>1661788.9</v>
      </c>
      <c r="G265" s="2">
        <v>3145563.8</v>
      </c>
      <c r="H265" s="2">
        <v>155481.20000000001</v>
      </c>
      <c r="I265" s="2">
        <v>119485.2</v>
      </c>
      <c r="J265" s="2">
        <v>119485.2</v>
      </c>
    </row>
    <row r="266" spans="1:10" ht="75">
      <c r="A266" s="9">
        <f t="shared" si="29"/>
        <v>261</v>
      </c>
      <c r="B266" s="32" t="s">
        <v>116</v>
      </c>
      <c r="C266" s="91" t="s">
        <v>117</v>
      </c>
      <c r="D266" s="91"/>
      <c r="E266" s="2">
        <v>-3388.9</v>
      </c>
      <c r="F266" s="2">
        <v>-3467.2</v>
      </c>
      <c r="G266" s="2">
        <v>-5105.3999999999996</v>
      </c>
      <c r="H266" s="2">
        <v>0</v>
      </c>
      <c r="I266" s="2">
        <v>0</v>
      </c>
      <c r="J266" s="2">
        <v>0</v>
      </c>
    </row>
    <row r="267" spans="1:10">
      <c r="A267" s="9">
        <f t="shared" si="29"/>
        <v>262</v>
      </c>
      <c r="B267" s="46" t="s">
        <v>4</v>
      </c>
      <c r="C267" s="19"/>
      <c r="D267" s="7"/>
      <c r="E267" s="2">
        <f t="shared" ref="E267:J267" si="30">E6+E260</f>
        <v>25957840</v>
      </c>
      <c r="F267" s="2">
        <f t="shared" si="30"/>
        <v>15419169.300000001</v>
      </c>
      <c r="G267" s="2">
        <f t="shared" si="30"/>
        <v>26133297.600000001</v>
      </c>
      <c r="H267" s="2">
        <f t="shared" si="30"/>
        <v>17805964.200000003</v>
      </c>
      <c r="I267" s="2">
        <f t="shared" si="30"/>
        <v>18227827</v>
      </c>
      <c r="J267" s="2">
        <f t="shared" si="30"/>
        <v>18815196.600000001</v>
      </c>
    </row>
    <row r="268" spans="1:10">
      <c r="A268" s="101" t="s">
        <v>461</v>
      </c>
      <c r="B268" s="26"/>
      <c r="C268" s="98"/>
      <c r="D268" s="99"/>
      <c r="E268" s="100"/>
      <c r="F268" s="100"/>
      <c r="G268" s="100"/>
      <c r="H268" s="100"/>
      <c r="I268" s="100"/>
      <c r="J268" s="100"/>
    </row>
    <row r="269" spans="1:10" ht="105" customHeight="1">
      <c r="A269" s="102" t="s">
        <v>86</v>
      </c>
      <c r="B269" s="103"/>
      <c r="C269" s="103"/>
      <c r="D269" s="103"/>
      <c r="E269" s="16"/>
      <c r="F269" s="16"/>
      <c r="G269" s="16"/>
      <c r="H269" s="16"/>
      <c r="I269" s="104" t="s">
        <v>85</v>
      </c>
      <c r="J269" s="104"/>
    </row>
    <row r="270" spans="1:10">
      <c r="A270" s="13"/>
      <c r="B270" s="26"/>
      <c r="C270" s="12"/>
      <c r="D270" s="12"/>
      <c r="E270" s="12"/>
      <c r="F270" s="12"/>
      <c r="G270" s="12"/>
      <c r="H270" s="12"/>
      <c r="I270" s="12"/>
      <c r="J270" s="12"/>
    </row>
  </sheetData>
  <mergeCells count="10">
    <mergeCell ref="A269:D269"/>
    <mergeCell ref="I269:J269"/>
    <mergeCell ref="A1:J1"/>
    <mergeCell ref="F3:F4"/>
    <mergeCell ref="G3:G4"/>
    <mergeCell ref="H3:J3"/>
    <mergeCell ref="E3:E4"/>
    <mergeCell ref="A3:A4"/>
    <mergeCell ref="B3:C3"/>
    <mergeCell ref="D3:D4"/>
  </mergeCells>
  <hyperlinks>
    <hyperlink ref="C214" r:id="rId1" location="1111" display="1111"/>
    <hyperlink ref="C222" r:id="rId2" location="1111" display="1111"/>
    <hyperlink ref="C247" r:id="rId3" location="1111" display="1111"/>
    <hyperlink ref="D49" r:id="rId4" display="https://rpn.gov.ru/regions/64/"/>
    <hyperlink ref="D167:D168" r:id="rId5" display="https://rpn.gov.ru/regions/64/"/>
  </hyperlinks>
  <printOptions horizontalCentered="1"/>
  <pageMargins left="0.39370078740157483" right="0.39370078740157483" top="0.39370078740157483" bottom="0.19685039370078741" header="0.19685039370078741" footer="0"/>
  <pageSetup paperSize="9" scale="58" fitToHeight="0" orientation="landscape" r:id="rId6"/>
  <headerFooter differentFirst="1">
    <oddHeader>&amp;R&amp;P</oddHeader>
  </headerFooter>
  <rowBreaks count="5" manualBreakCount="5">
    <brk id="142" max="9" man="1"/>
    <brk id="147" max="9" man="1"/>
    <brk id="152" max="9" man="1"/>
    <brk id="158" max="9" man="1"/>
    <brk id="1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2021-11-11T09:01:12Z</dcterms:modified>
</cp:coreProperties>
</file>