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Лист1" sheetId="1" r:id="rId1"/>
    <sheet name="Лист2" sheetId="2" r:id="rId2"/>
  </sheets>
  <definedNames>
    <definedName name="_xlnm.Print_Titles" localSheetId="0">Лист1!$5:$5</definedName>
    <definedName name="_xlnm.Print_Area" localSheetId="0">Лист1!$A$1:$J$331</definedName>
  </definedNames>
  <calcPr calcId="124519" iterate="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23" i="1"/>
  <c r="I323"/>
  <c r="H323"/>
  <c r="G323"/>
  <c r="F323"/>
  <c r="E323"/>
  <c r="J322"/>
  <c r="I322"/>
  <c r="H322"/>
  <c r="G322"/>
  <c r="F322"/>
  <c r="E322"/>
  <c r="J319"/>
  <c r="J293" s="1"/>
  <c r="I319"/>
  <c r="I293" s="1"/>
  <c r="H319"/>
  <c r="H293" s="1"/>
  <c r="G319"/>
  <c r="G293" s="1"/>
  <c r="F319"/>
  <c r="E319"/>
  <c r="F294"/>
  <c r="E294"/>
  <c r="J292"/>
  <c r="J115" s="1"/>
  <c r="I292"/>
  <c r="I115" s="1"/>
  <c r="H292"/>
  <c r="H115" s="1"/>
  <c r="G292"/>
  <c r="G115" s="1"/>
  <c r="F292"/>
  <c r="F115" s="1"/>
  <c r="E292"/>
  <c r="E115" s="1"/>
  <c r="J110"/>
  <c r="I110"/>
  <c r="H110"/>
  <c r="G110"/>
  <c r="F110"/>
  <c r="E110"/>
  <c r="J103"/>
  <c r="I103"/>
  <c r="H103"/>
  <c r="G103"/>
  <c r="G100" s="1"/>
  <c r="F103"/>
  <c r="E103"/>
  <c r="J99"/>
  <c r="I99"/>
  <c r="H99"/>
  <c r="H61" s="1"/>
  <c r="G99"/>
  <c r="F99"/>
  <c r="E99"/>
  <c r="J71"/>
  <c r="I71"/>
  <c r="H71"/>
  <c r="G71"/>
  <c r="F71"/>
  <c r="E71"/>
  <c r="J65"/>
  <c r="I65"/>
  <c r="H65"/>
  <c r="G65"/>
  <c r="F65"/>
  <c r="E65"/>
  <c r="J59"/>
  <c r="I59"/>
  <c r="H59"/>
  <c r="G59"/>
  <c r="F59"/>
  <c r="E59"/>
  <c r="J54"/>
  <c r="J46" s="1"/>
  <c r="I54"/>
  <c r="I46" s="1"/>
  <c r="H54"/>
  <c r="H46" s="1"/>
  <c r="G54"/>
  <c r="G46" s="1"/>
  <c r="F54"/>
  <c r="F46" s="1"/>
  <c r="E54"/>
  <c r="E46" s="1"/>
  <c r="J40"/>
  <c r="I40"/>
  <c r="H40"/>
  <c r="G40"/>
  <c r="F40"/>
  <c r="F32" s="1"/>
  <c r="F31" s="1"/>
  <c r="E40"/>
  <c r="E32" s="1"/>
  <c r="E31" s="1"/>
  <c r="J35"/>
  <c r="J32" s="1"/>
  <c r="I35"/>
  <c r="I32" s="1"/>
  <c r="H35"/>
  <c r="H32" s="1"/>
  <c r="G35"/>
  <c r="G32" s="1"/>
  <c r="F35"/>
  <c r="E35"/>
  <c r="J29"/>
  <c r="J19" s="1"/>
  <c r="I29"/>
  <c r="I19" s="1"/>
  <c r="H29"/>
  <c r="H19" s="1"/>
  <c r="G29"/>
  <c r="G19" s="1"/>
  <c r="F29"/>
  <c r="F19" s="1"/>
  <c r="E29"/>
  <c r="E19" s="1"/>
  <c r="F20"/>
  <c r="E20"/>
  <c r="E18"/>
  <c r="E15" s="1"/>
  <c r="F17"/>
  <c r="F15" s="1"/>
  <c r="E17"/>
  <c r="J15"/>
  <c r="I15"/>
  <c r="H15"/>
  <c r="G15"/>
  <c r="F13"/>
  <c r="F12"/>
  <c r="J11"/>
  <c r="I11"/>
  <c r="H11"/>
  <c r="G11"/>
  <c r="E11"/>
  <c r="J9"/>
  <c r="I9"/>
  <c r="H9"/>
  <c r="G9"/>
  <c r="F9"/>
  <c r="E9"/>
  <c r="J7"/>
  <c r="I7"/>
  <c r="H7"/>
  <c r="G7"/>
  <c r="F7"/>
  <c r="E7"/>
  <c r="F11" l="1"/>
  <c r="G61"/>
  <c r="E100"/>
  <c r="J61"/>
  <c r="J100"/>
  <c r="I61"/>
  <c r="I100"/>
  <c r="H100"/>
  <c r="F293"/>
  <c r="E293"/>
  <c r="F61"/>
  <c r="E61"/>
  <c r="F100"/>
  <c r="I6"/>
  <c r="I330" s="1"/>
  <c r="I31"/>
  <c r="J31"/>
  <c r="J6" s="1"/>
  <c r="J330" s="1"/>
  <c r="H31"/>
  <c r="H6" s="1"/>
  <c r="H330" s="1"/>
  <c r="G31"/>
  <c r="G6" l="1"/>
  <c r="G330" s="1"/>
  <c r="F6"/>
  <c r="F330" s="1"/>
  <c r="E6"/>
  <c r="E330" s="1"/>
</calcChain>
</file>

<file path=xl/sharedStrings.xml><?xml version="1.0" encoding="utf-8"?>
<sst xmlns="http://schemas.openxmlformats.org/spreadsheetml/2006/main" count="942" uniqueCount="539">
  <si>
    <t xml:space="preserve">Реестр источников доходов бюджета муниципального образования «Город Саратов»
на 2026 год и плановый период 2027 и 2028 годов
</t>
  </si>
  <si>
    <t>тыс. руб.</t>
  </si>
  <si>
    <t>№ п/п</t>
  </si>
  <si>
    <t>Классификация доходов бюджета</t>
  </si>
  <si>
    <t xml:space="preserve">Наименование главного администратора (администратора) доходов бюджета </t>
  </si>
  <si>
    <t>Прогноз доходов бюджета на 2025 г.*</t>
  </si>
  <si>
    <t>Кассовые поступления по состоянию
 на 1 ноября 2025 г.</t>
  </si>
  <si>
    <t xml:space="preserve"> Оценка исполнения 2025 г.</t>
  </si>
  <si>
    <t>Прогноз доходов бюджета</t>
  </si>
  <si>
    <t>Код</t>
  </si>
  <si>
    <t>Наименование</t>
  </si>
  <si>
    <t>на 2026 г.</t>
  </si>
  <si>
    <t xml:space="preserve">на 2027 г. </t>
  </si>
  <si>
    <t xml:space="preserve">на 2028 г. 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</si>
  <si>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</si>
  <si>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</si>
  <si>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</si>
  <si>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</si>
  <si>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182 1 01 02000 01 0000 110</t>
  </si>
  <si>
    <t xml:space="preserve">Налог на доходы физических лиц  </t>
  </si>
  <si>
    <t>Управление ФНС России по Саратовской области</t>
  </si>
  <si>
    <t>000 1 03 00000 00 0000 000</t>
  </si>
  <si>
    <t>НАЛОГИ НА ТОВАРЫ (РАБОТЫ, УСЛУГИ), РЕАЛИЗУЕМЫЕ НА ТЕРРИТОРИИ РОССИЙСКОЙ ФЕДЕРАЦИИ</t>
  </si>
  <si>
    <t>182 1 03 02000 01 0000 110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</si>
  <si>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</si>
  <si>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</si>
  <si>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</si>
  <si>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182 1 05 02000 02 0000 110</t>
  </si>
  <si>
    <t>Единый налог на вмененный доход для отдельных видов деятельности</t>
  </si>
  <si>
    <t>182 1 05 03000 01 0000 110</t>
  </si>
  <si>
    <t>Единый сельскохозяйственный налог</t>
  </si>
  <si>
    <t>182 1 05 04010 02 0000 110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</si>
  <si>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</si>
  <si>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000 1 06 00000 00 0000 000</t>
  </si>
  <si>
    <t>НАЛОГИ НА ИМУЩЕСТВО</t>
  </si>
  <si>
    <t>182 1 06 01020 04 0000 110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</si>
  <si>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</si>
  <si>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182 1 06 04000 00 0000 110</t>
  </si>
  <si>
    <t>Транспортный налог</t>
  </si>
  <si>
    <t>182 1 06 06000 00 0000 110</t>
  </si>
  <si>
    <t>Земельный налог</t>
  </si>
  <si>
    <t>000 1 08 00000 00 0000 000</t>
  </si>
  <si>
    <t>ГОСУДАРСТВЕННАЯ ПОШЛИНА</t>
  </si>
  <si>
    <t>182 1 08 03010 01 0000 110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</si>
  <si>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</si>
  <si>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256 1 08 04020 01 0000 110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</si>
  <si>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</t>
  </si>
  <si>
    <t>Департамент Гагаринского административного района муниципа-льного образования «Город Саратов»</t>
  </si>
  <si>
    <t>250 1 08 07150 01 0000 110</t>
  </si>
  <si>
    <t>Государственная пошлина за выдачу разрешения на установку рекламной конструкции</t>
  </si>
  <si>
    <t>Администрация Ленинского района муниципального образования «Город Саратов»</t>
  </si>
  <si>
    <t>251 1 08 07150 01 0000 110</t>
  </si>
  <si>
    <t>Администрация Заводского района муниципального образования «Город Саратов»</t>
  </si>
  <si>
    <t>252 1 08 07150 01 0000 110</t>
  </si>
  <si>
    <t>Администрация Октябрьского района муниципального образования «Город Саратов»</t>
  </si>
  <si>
    <t>253 1 08 07150 01 0000 110</t>
  </si>
  <si>
    <t>Администрация Фрунзенского района муниципального образования «Город Саратов»</t>
  </si>
  <si>
    <t>254 1 08 07150 01 0000 110</t>
  </si>
  <si>
    <t>Администрация Кировского района муниципального образования «Город Саратов»</t>
  </si>
  <si>
    <t>255 1 08 07150 01 0000 110</t>
  </si>
  <si>
    <t>Администрация Волжского района муниципального образования «Город Саратов»</t>
  </si>
  <si>
    <t>256 1 08 07150 01 0000 110</t>
  </si>
  <si>
    <t>Департамент Гагаринского административного района муниципального образования «Город Саратов»</t>
  </si>
  <si>
    <t>итого по коду 10807150010000110</t>
  </si>
  <si>
    <t>000 1 09 00000 00 0000 000</t>
  </si>
  <si>
    <t>ЗАДОЛЖЕННОСТЬ И ПЕРЕРАСЧЕТЫ ПО ОТМЕНЕННЫМ НАЛОГАМ, СБОРАМ И ИНЫМ ОБЯЗАТЕЛЬНЫМ ПЛАТЕЖАМ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</si>
  <si>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</si>
  <si>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</si>
  <si>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</si>
  <si>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</si>
  <si>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015 1 11 05012 04 0000 120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</si>
  <si>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</si>
  <si>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Комитет по управлению имуществом Саратовской области</t>
  </si>
  <si>
    <t>046 1 11 05012 04 0000 120</t>
  </si>
  <si>
    <t>Комитет по управлению имуществом города Саратова</t>
  </si>
  <si>
    <t>итого по коду 11105012040000120</t>
  </si>
  <si>
    <t>046 1 11 05024 04 0000 120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</si>
  <si>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</si>
  <si>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147 1 11 05034 04 0000 120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</si>
  <si>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</si>
  <si>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Комитет дорожного хозяйства и благоустройства администрации муниципального образования «Город Саратов»</t>
  </si>
  <si>
    <t>256 1 11 05034 04 0000 120</t>
  </si>
  <si>
    <t>117 1 11 05034 04 0000 120</t>
  </si>
  <si>
    <t>Комитет по жилищно-коммунальному хозяйству администрации муниципального образования «Город Саратов»</t>
  </si>
  <si>
    <t>итого по коду 11105034040000120</t>
  </si>
  <si>
    <t>046 1 11 05074 04 0000 120</t>
  </si>
  <si>
    <t>Доходы от сдачи в аренду имущества, составляющего казну городских округов (за исключением земельных участков)</t>
  </si>
  <si>
    <t>147 1 11 05092 04 0000 130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</si>
  <si>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</si>
  <si>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046 1 11 05312 04 0000 120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</si>
  <si>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</si>
  <si>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046 1 11 05324 04 0000 120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</si>
  <si>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</si>
  <si>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046 1 11 07014 04 0000 120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</si>
  <si>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</si>
  <si>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</si>
  <si>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</si>
  <si>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250 1 11 09044 04 0001 120</t>
  </si>
  <si>
    <t>Прочие поступления от использования имущества, находящегося в собственности городских округов (плата за наем муниципальных жилых помещений)</t>
  </si>
  <si>
    <t>251 1 11 09044 04 0001 120</t>
  </si>
  <si>
    <t>252 1 11 09044 04 0001 120</t>
  </si>
  <si>
    <t>253 1 11 09044 04 0001 120</t>
  </si>
  <si>
    <t>254 1 11 09044 04 0001 120</t>
  </si>
  <si>
    <t>255 1 11 09044 04 0001 120</t>
  </si>
  <si>
    <t>256 1 11 09044 04 0001 120</t>
  </si>
  <si>
    <t>итого по коду 11109044040001120</t>
  </si>
  <si>
    <t>046 1 11 09044 04 0003 120</t>
  </si>
  <si>
    <t>Прочие поступления от использования имущества, находящегося в собственности городских округов (плата за использование земель или земельных участков, находящихся в муниципальной собственности, без предоставления земельных участков и установления сервитутов)</t>
  </si>
  <si>
    <t>125 1 11 09044 04 0006 120</t>
  </si>
  <si>
    <t>Прочие поступления от использования имущества, находящегося в собственности городских округов (плата, вносимая победителями аукциона в случае приобретения им права заключения муниципального контракта для нужд муниципального образования с муниципальными казенными учреждениями)</t>
  </si>
  <si>
    <t>Управление защиты населения и территорий города от чрезвычайных ситуаций администрации муниципального образования «Город Саратов»</t>
  </si>
  <si>
    <t>123 1 11 09080 04 0001 120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</si>
  <si>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(доходы от продажи права на размещение рекламных конструкций)</t>
  </si>
  <si>
    <t>Комитет по архитектуре  администрации муниципального образования  «Город Саратов»</t>
  </si>
  <si>
    <t>046 1 11 09080 04 0002 120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</si>
  <si>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право на размещение нестационарного торгового объекта)</t>
  </si>
  <si>
    <t>000 1 12 00000 00 0000 120</t>
  </si>
  <si>
    <t>ПЛАТЕЖИ ПРИ ПОЛЬЗОВАНИИ ПРИРОДНЫМИ РЕСУРСАМИ</t>
  </si>
  <si>
    <t>048 1 12 01000 00 0000 120</t>
  </si>
  <si>
    <t>Плата за негативное воздействие на окружающую среду</t>
  </si>
  <si>
    <t>Межрегиональное управление Федеральной службы по надзору в сфере природопользования Саратовской и Пензенской областям</t>
  </si>
  <si>
    <t>000 1 13 00000 00 0000 000</t>
  </si>
  <si>
    <t>ДОХОДЫ ОТ ОКАЗАНИЯ ПЛАТНЫХ УСЛУГ И КОМПЕНСАЦИИ ЗАТРАТ ГОСУДАРСТВА</t>
  </si>
  <si>
    <t>117 113 01994 04 0000 130</t>
  </si>
  <si>
    <t>Прочие доходы от оказания платных услуг (работ) получателями средств бюджетов городских округов</t>
  </si>
  <si>
    <t>148 113 01994 04 0000 130</t>
  </si>
  <si>
    <t>Комитет по транспорту администрации муниципального образования «Город Саратов»</t>
  </si>
  <si>
    <t>256 113 01994 04 0000 130</t>
  </si>
  <si>
    <t>итого по коду         11301994040000130</t>
  </si>
  <si>
    <t>117 1 13 02064 04 0000 130</t>
  </si>
  <si>
    <t>Доходы, поступающие в порядке возмещения расходов, понесенных в связи с эксплуатацией  имущества городских округов</t>
  </si>
  <si>
    <t>146 1 13 02064 04 0000 130</t>
  </si>
  <si>
    <t>Комитет по образованию администрации муниципального образования «Город Саратов»</t>
  </si>
  <si>
    <t>147 1 13 02064 04 0000 130</t>
  </si>
  <si>
    <t>250 1 13 02064 04 0000 130</t>
  </si>
  <si>
    <t>252 1 13 02064 04 0000 130</t>
  </si>
  <si>
    <t xml:space="preserve">итого по коду 1130206404000130  </t>
  </si>
  <si>
    <t>046 1 13 02994 04 0200 130</t>
  </si>
  <si>
    <t>Доходы от возврата дебиторской задолженности прошлых лет</t>
  </si>
  <si>
    <t>046 1 13 02994 04 0900 130</t>
  </si>
  <si>
    <t>Иные доходы от компенсации затрат бюджета муниципального образования «Город Саратов»</t>
  </si>
  <si>
    <t>056 1 13 02994 04 0200 130</t>
  </si>
  <si>
    <t>Комитет по финансам администрации муниципального образования «Город Саратов»</t>
  </si>
  <si>
    <t>056 1 13 02994 04 0900 130</t>
  </si>
  <si>
    <t>064 1 13 02994 04 0900 130</t>
  </si>
  <si>
    <t>Саратовская городская Дума</t>
  </si>
  <si>
    <t>116 1 13 02994 04 0200 130</t>
  </si>
  <si>
    <t>Комитет по труду и социальному развитию администрации муниципального образования «Город Саратов»</t>
  </si>
  <si>
    <t>116 1 13 02994 04 0900 130</t>
  </si>
  <si>
    <t>117 1 13 02994 04 0200 130</t>
  </si>
  <si>
    <t>117 1 13 02994 04 0900 130</t>
  </si>
  <si>
    <t>121 1 13 02994 04 0200 130</t>
  </si>
  <si>
    <t>Администрация муниципального образования «Город Саратов»</t>
  </si>
  <si>
    <t>121 1 13 02994 04 0900 130</t>
  </si>
  <si>
    <t>122 1 13 02994 04 0200 130</t>
  </si>
  <si>
    <t>Комитет по строительству и инженерной защите администрации муниципального образования «Город Саратов»</t>
  </si>
  <si>
    <t>122 1 13 02994 04 0900 130</t>
  </si>
  <si>
    <t>123 1 13 02994 04 0200 130</t>
  </si>
  <si>
    <t>123 1 13 02994 04 0900 130</t>
  </si>
  <si>
    <t>125 1 13 02994 04 0200 130</t>
  </si>
  <si>
    <t>146 1 13 02994 04 0200 130</t>
  </si>
  <si>
    <t>147 1 13 02994 04 0900 130</t>
  </si>
  <si>
    <t>250 1 13 02994 04 0200 130</t>
  </si>
  <si>
    <t>250 1 13 02994 04 0900 130</t>
  </si>
  <si>
    <t>251 1 13 02994 04 0200 130</t>
  </si>
  <si>
    <t>252 1 13 02994 04 0900 130</t>
  </si>
  <si>
    <t>253 1 13 02994 04 0200 130</t>
  </si>
  <si>
    <t>255 1 13 02994 04 0200 130</t>
  </si>
  <si>
    <t>255 1 13 02994 04 0900 130</t>
  </si>
  <si>
    <t>256 1 13 02994 04 0200 130</t>
  </si>
  <si>
    <t>256 1 13 02994 04 0900 130</t>
  </si>
  <si>
    <t xml:space="preserve">итого по коду 1130299404000130  </t>
  </si>
  <si>
    <t>000 1 14 00000 00 0000 000</t>
  </si>
  <si>
    <t>ДОХОДЫ ОТ ПРОДАЖИ МАТЕРИАЛЬНЫХ И НЕМАТЕРИАЛЬНЫХ АКТИВОВ</t>
  </si>
  <si>
    <t>046 1 14 02042 04 0000 410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</si>
  <si>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</si>
  <si>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046 1 14 02043 04 0000 410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</si>
  <si>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</si>
  <si>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итого по коду 11402040040000410</t>
  </si>
  <si>
    <t>115 1 14 02042 04 0000 440</t>
  </si>
  <si>
    <t>Комитет по культуре администрации муниципального образования «Город Саратов»</t>
  </si>
  <si>
    <t>117 1 14 02042 04 0000 440</t>
  </si>
  <si>
    <t>250 1 14 02042 04 0000 440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</si>
  <si>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</si>
  <si>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251 1 14 02042 04 0000 440</t>
  </si>
  <si>
    <t>253 1 14 02042 04 0000 440</t>
  </si>
  <si>
    <t>254 1 14 02042 04 0000 440</t>
  </si>
  <si>
    <t>итого по коду 11402040040000440</t>
  </si>
  <si>
    <t>046 1 14 06012 04 0000 430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</si>
  <si>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</si>
  <si>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046 1 14 06024 04 0000 430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</si>
  <si>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</si>
  <si>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046 1 14 06312 04 0000 430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</si>
  <si>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</si>
  <si>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046 1 14 13040 04 0000 410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</si>
  <si>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</si>
  <si>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000 116 00000 00 0000 000</t>
  </si>
  <si>
    <t>ШТРАФЫ, САНКЦИИ, ВОЗМЕЩЕНИЕ УЩЕРБА</t>
  </si>
  <si>
    <t>007 116 01203 01 0025 140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</si>
  <si>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уклонение от исполнения административного наказания)</t>
  </si>
  <si>
    <t>Министерство экономического развития Саратовской области</t>
  </si>
  <si>
    <t>013 116 01093 01 9000 140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</si>
  <si>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(иные штрафы)</t>
  </si>
  <si>
    <t>Государственная жилищная инспекция Саратовской области</t>
  </si>
  <si>
    <t>013 116 01133 01 9000 140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</si>
  <si>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</si>
  <si>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013 116 01142 01 9000 140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</si>
  <si>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должностными лицами органов исполнительной власти субъектов Российской Федерации, учреждениями субъектов Российской Федерации (иные штрафы) </t>
  </si>
  <si>
    <t>013 116 01143 01 9000 140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</si>
  <si>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 </t>
  </si>
  <si>
    <t>013 116 01193 01 9000 140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</si>
  <si>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</si>
  <si>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013 116 01203 01 9000 140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</si>
  <si>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 </t>
  </si>
  <si>
    <t>013 116 10123 01 0041 140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</si>
  <si>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органов муниципального образования о раздельном учете задолженности)</t>
  </si>
  <si>
    <t>016 116 01193 01 9000 140</t>
  </si>
  <si>
    <t>Министерство природных ресурсов и экологии Саратовской области</t>
  </si>
  <si>
    <t>016 116 01203 01 9000 140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</si>
  <si>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</si>
  <si>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016 116 10123 01 0041 140</t>
  </si>
  <si>
    <t>016 116 11050 01 0000 140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</si>
  <si>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</si>
  <si>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018 116 01053 01 9000 140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</si>
  <si>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</si>
  <si>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Министерство образования Саратовской области</t>
  </si>
  <si>
    <t>018 116 01193 01 0020 140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</si>
  <si>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прав(штрафы за осуществление деятельности, не связанной с извлечением прибыли, без специального разрешения (лицензии)</t>
  </si>
  <si>
    <t>018 116 01193 01 9000 140</t>
  </si>
  <si>
    <t>034 116 01053 01 9000 140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</si>
  <si>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</si>
  <si>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 xml:space="preserve">Избирательная комиссия Саратовской области </t>
  </si>
  <si>
    <t>036 116 01053 01 0027 140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</si>
  <si>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трудового законодательства и иных нормативных правовых актов, содержащих нормы трудового права) </t>
  </si>
  <si>
    <t>Комитет по обеспечению деятельности мировых судей Саратовской области</t>
  </si>
  <si>
    <t>036 116 01053 01 0059 140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</si>
  <si>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</si>
  <si>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036 116 01053 01 0063 140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</si>
  <si>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законодательства об организации предоставления государственных и муниципальных услуг)</t>
  </si>
  <si>
    <t>036 116 01053 01 0271 140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</si>
  <si>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нарушения государственных нормативных требований охраны труда) </t>
  </si>
  <si>
    <t>036 116 01053 01 0351 140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</si>
  <si>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неуплату средств на содержание детей или нетрудоспособных родителей)</t>
  </si>
  <si>
    <t>036 116 01053 01 0631 140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</si>
  <si>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требований законодательства, предусматривающих выдачу специальных разрешений на движение по автомобильным дорогам тяжеловесного и (или) крупногабаритного транспортного средства)</t>
  </si>
  <si>
    <t>036 116 01053 01 9000 140</t>
  </si>
  <si>
    <t>036 116 01063 01 0004 140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</si>
  <si>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нарушение санитарно-эпидемиологических требований к эксплуатации жилых помещений и общественных помещений, зданий, сооружений и транспорта) </t>
  </si>
  <si>
    <t>036 116 01063 01 0008 140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</si>
  <si>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перевозка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</si>
  <si>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036 116 01063 01 0009 140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</si>
  <si>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</si>
  <si>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036 116 01063 01 0091 140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</si>
  <si>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</si>
  <si>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036 116 01063 01 0101 140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</si>
  <si>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</si>
  <si>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036 116 01063 01 9000 140</t>
  </si>
  <si>
    <t>Административные штрафы, установленные Главой 6 Кодекса Российской Федерации об административных правонарушениях Редакция не действует,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</si>
  <si>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036 116 01073 01 0017 140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</si>
  <si>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</si>
  <si>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036 116 01073 01 0019 140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</si>
  <si>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</si>
  <si>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036 116 01073 01 0027 140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</si>
  <si>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 </t>
  </si>
  <si>
    <t>036 116 01073 01 9000 140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</si>
  <si>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</si>
  <si>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036 116 01083 01 0002 140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</si>
  <si>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несоблюдение экологических и санитарно-эпидемиологических требований при обращении с отходами производства и потребления, веществами, разрушающими озоновый слой, или иными опасными веществами)</t>
  </si>
  <si>
    <t>036 116 01083 01 0037 140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</si>
  <si>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</si>
  <si>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036 116 01083 01 0281 140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</si>
  <si>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 </t>
  </si>
  <si>
    <t>036 116 01083 01 9000 140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</si>
  <si>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(иные штрафы)</t>
  </si>
  <si>
    <t>036 116 01093 01 9000 140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</si>
  <si>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(иные штрафы)</t>
  </si>
  <si>
    <t>036 116 01103 01 0003 140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</si>
  <si>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 (штрафы за нарушение правил производства, заготовки, перевозки, хранения, переработки, использования и реализации подкарантинной продукции (подкарантинного материала, подкарантинного груза)) </t>
  </si>
  <si>
    <t>036 116 01103 01 9000 140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</si>
  <si>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 (иные штрафы)</t>
  </si>
  <si>
    <t>036 116 01113 01 9000 140</t>
  </si>
  <si>
    <t xml:space="preserve"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(иные штрафы) </t>
  </si>
  <si>
    <t>036 116 01123 01 9000 140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</si>
  <si>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(иные штрафы)</t>
  </si>
  <si>
    <t>036 116 01133 01 0007 140</t>
  </si>
  <si>
    <t xml:space="preserve"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(штрафы за несоблюдение установленных правил и норм, регулирующих порядок проектирования, строительства и эксплуатации сетей и сооружений связи) </t>
  </si>
  <si>
    <t>036 116 01133 01 0025 140</t>
  </si>
  <si>
    <t xml:space="preserve"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(штрафы за нарушение требований законодательства о хранении документов и информации, содержащейся в информационных системах) </t>
  </si>
  <si>
    <t>036 116 01133 01 9000 140</t>
  </si>
  <si>
    <t>036 116 01143 01 0002 140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</si>
  <si>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</si>
  <si>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036 116 01143 01 0016 140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</si>
  <si>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</si>
  <si>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036 116 01143 01 0028 140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</si>
  <si>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прав(штрафы за нарушение требований законодательства об участии в долевом строительстве многоквартирных домов и (или) иных объектов недвижимости)</t>
  </si>
  <si>
    <t>036 116 01143 01 0102 140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</si>
  <si>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осуществление предпринимательской деятельности в области транспорта без лицензии)</t>
  </si>
  <si>
    <t>036 116 01143 01 0171 140</t>
  </si>
  <si>
    <t>Административные штрафы, установленные Главой 14 Кодекса Российской Федерации об административных правонарушенияхРедакция не действует,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розничную продажу алкогольной и спиртосодержащей пищевой продукции физическими лицами)</t>
  </si>
  <si>
    <t>036 116 01143 01 9000 140</t>
  </si>
  <si>
    <t>036 116 01153 01 9000 140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</si>
  <si>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</si>
  <si>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036 116 01 163 01 0000 140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</si>
  <si>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</si>
  <si>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036 116 01163 01 9000 140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</si>
  <si>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 (иные штрафы)</t>
  </si>
  <si>
    <t>036 116 01173 01 9000 140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</si>
  <si>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</si>
  <si>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036 116 01183 01 0000 140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</si>
  <si>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</si>
  <si>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036 116 01193 01 0005 140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</si>
  <si>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 </t>
  </si>
  <si>
    <t>036 116 01193 01 0007 140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</si>
  <si>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 </t>
  </si>
  <si>
    <t>036 116 01193 01 0012 140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</si>
  <si>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передачу либо попытку передачи запрещенных предметов лицам, содержащимся в учреждениях уголовно-исполнительной системы или изоляторах временного содержания)</t>
  </si>
  <si>
    <t>036 116 01193 01 0013 140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</si>
  <si>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 </t>
  </si>
  <si>
    <t>036 116 01193 01 0020 140</t>
  </si>
  <si>
    <t>036 116 01193 01 0028 140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</si>
  <si>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вознаграждение от имени юридического лица) </t>
  </si>
  <si>
    <t>036 116 01193 01 0029 140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</si>
  <si>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</si>
  <si>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036 116 01193 01 0030 140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</si>
  <si>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прав(штрафы за нарушение требований к ведению образовательной деятельности и организации образовательного процесса)</t>
  </si>
  <si>
    <t>036 116 01193 01 0401 140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</si>
  <si>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</si>
  <si>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036 116 01193 01 9000 140</t>
  </si>
  <si>
    <t>036 116 01203 01 0004 140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</si>
  <si>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требований пожарной безопасности) </t>
  </si>
  <si>
    <t>036 116 01203 01 0021 140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</si>
  <si>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 </t>
  </si>
  <si>
    <t>036 116 01203 01 0025 140</t>
  </si>
  <si>
    <t>036 116 01203 01 9000 140</t>
  </si>
  <si>
    <t>043 116 01193 01 0007 140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</si>
  <si>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(информации)) </t>
  </si>
  <si>
    <t>Комитет охотничьего хозяйства и рыболовства Саратовской области</t>
  </si>
  <si>
    <t>043 116 01203 01 9000 140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</si>
  <si>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  </t>
  </si>
  <si>
    <t>043 116 11050 01 0000 140</t>
  </si>
  <si>
    <t>046 116 07010 04 0000 140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</si>
  <si>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</si>
  <si>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046 116 07090 04 0000 140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</si>
  <si>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</si>
  <si>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046 116 10032 04 0000 140</t>
  </si>
  <si>
    <t>Прочее возмещение ущерба, причиненного муниципальному имуществу городского округа (за исключение имущества, закрепленного за муниципальными бюджетными (автономными) учреждениями, унитарными предприятиями)</t>
  </si>
  <si>
    <t>048 116 10123 01 0041 140</t>
  </si>
  <si>
    <t>048 116 11050 01 0000 140</t>
  </si>
  <si>
    <t>048 116 11130 01 0000 140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</si>
  <si>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</si>
  <si>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056 116 01154 01 0000 140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</si>
  <si>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</si>
  <si>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056 116 01157 01 0000 140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</si>
  <si>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</si>
  <si>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056 116 01194 01 0000 140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</si>
  <si>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</si>
  <si>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056 116 07010 04 0000 140</t>
  </si>
  <si>
    <t>056 116 07090 04 0000 140</t>
  </si>
  <si>
    <t>076 116 11050 01 0000 140</t>
  </si>
  <si>
    <t>Волго-Каспийское территориальное управление Федерального агентства по рыболовству (Росрыболовство)</t>
  </si>
  <si>
    <t>081 116 11130 01 0000 140</t>
  </si>
  <si>
    <t>Федеральная служба по ветеринарному и фитосанитарному надзору - управление Россельхознадзора по Саратовской и Самарской области</t>
  </si>
  <si>
    <t>115 116 10100 04 0000 140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</si>
  <si>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</si>
  <si>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116 116 07010 04 0000 140</t>
  </si>
  <si>
    <t>117 116 07010 04 0000 140</t>
  </si>
  <si>
    <t>117 116 07090 04 0000 140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</si>
  <si>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</si>
  <si>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117 116 10031 04 0000 140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</si>
  <si>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</si>
  <si>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121 116 01194 01 0000 140</t>
  </si>
  <si>
    <t>121 116 02010 02 2399 140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</si>
  <si>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 (штрафы, налагаемые административными комиссиями, а также мировыми судьями по делам об административных правонарушениях, протоколы по которым составлены должностными лицами органов местного самоуправления)</t>
  </si>
  <si>
    <t>121 116 02020 02 0000 140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</si>
  <si>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</si>
  <si>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121 116 07010 04 0000 140</t>
  </si>
  <si>
    <t>121 116 07090 04 0000 140</t>
  </si>
  <si>
    <t>121 116 10123 01 0041 140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</si>
  <si>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внутригородских муниципальных образований городов федерального значения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</si>
  <si>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122 116 07010 04 0000 140</t>
  </si>
  <si>
    <t>122 116 07090 04 0000 140</t>
  </si>
  <si>
    <t>123 116 07090 04 0000 140</t>
  </si>
  <si>
    <t>124 116 01154 01 0000 140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</si>
  <si>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</si>
  <si>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Контрольно-счетная палата муниципального образования «Город Саратов»</t>
  </si>
  <si>
    <t>124 116 01157 01 0000 140</t>
  </si>
  <si>
    <t xml:space="preserve">125 116 07010 04 0000 140 </t>
  </si>
  <si>
    <t xml:space="preserve">125 116 07090 04 0000 140 </t>
  </si>
  <si>
    <t>146 116 07010 04 0000 140</t>
  </si>
  <si>
    <t>147 116 07090 04 0000 140</t>
  </si>
  <si>
    <t>147 116 11064 01 0000 140</t>
  </si>
  <si>
    <t>Платежи, уплачиваемые в целях возмещения вреда, причиненного автомобильным дорогам местного значения тяжеловесными транспортными средствами</t>
  </si>
  <si>
    <t>148 116 01090 04 0000 140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</si>
  <si>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округа)</t>
  </si>
  <si>
    <t>182 116 10123 01 0041 140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</si>
  <si>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 </t>
  </si>
  <si>
    <t>182 116 10129 01 9000 140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</si>
  <si>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(иные штрафы)</t>
  </si>
  <si>
    <t>Министерство внутренних дел Российской Федерации</t>
  </si>
  <si>
    <t>250 116 01053 01 2302 140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</si>
  <si>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</si>
  <si>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250 116 01063 01 2302 140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</si>
  <si>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</si>
  <si>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250 116 01073 01 2302 140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</si>
  <si>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</si>
  <si>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250 116 01113 01 2302 140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</si>
  <si>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</si>
  <si>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250 116 01123 01 2302 140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</si>
  <si>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</si>
  <si>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250 116 01193 01 2302 140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</si>
  <si>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</si>
  <si>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250 116 01203 01 2302 140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</si>
  <si>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</si>
  <si>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250 116 02010 02 2399 140</t>
  </si>
  <si>
    <t>250 116 10061 04 0000 140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</si>
  <si>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</si>
  <si>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251 116 01053 01 2302 140</t>
  </si>
  <si>
    <t>251 116 01063 01 2302 140</t>
  </si>
  <si>
    <t>251 116 01073 01 2302 140</t>
  </si>
  <si>
    <t>251 116 01123 01 2302 140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</si>
  <si>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</si>
  <si>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251 116 01193 01 2302 140</t>
  </si>
  <si>
    <t>251 116 01203 01 2302 140</t>
  </si>
  <si>
    <t>251 116 02010 02 2399 140</t>
  </si>
  <si>
    <t>251 116 07010 04 0000 140</t>
  </si>
  <si>
    <t>251 116 10061 04 0000 140</t>
  </si>
  <si>
    <t>252 116 01053 01 2302 140</t>
  </si>
  <si>
    <t>252 116 01063 01 2302 140</t>
  </si>
  <si>
    <t>252 116 01073 01 2302 140</t>
  </si>
  <si>
    <t>252 116 01113 01 2302 140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</si>
  <si>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</si>
  <si>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252 116 01123 01 2302 140</t>
  </si>
  <si>
    <t>252 116 01203 01 2302 140</t>
  </si>
  <si>
    <t>252 116 02010 02 2399 140</t>
  </si>
  <si>
    <t>252 116 07090 04 0000 140</t>
  </si>
  <si>
    <t>252 116 07010 04 0000 140</t>
  </si>
  <si>
    <t>252 116 10123 01 0041 140</t>
  </si>
  <si>
    <t>253 116 01053 01 2302 140</t>
  </si>
  <si>
    <t>253 116 01063 01 2302 140</t>
  </si>
  <si>
    <t>253 116 01073 01 2302 140</t>
  </si>
  <si>
    <t>253 116 01183 01 2302 140</t>
  </si>
  <si>
    <t>253 116 01203 01 2302 140</t>
  </si>
  <si>
    <t>253 116 02010 02 2399 140</t>
  </si>
  <si>
    <t>253 116 07010 04 0000 140</t>
  </si>
  <si>
    <t>253 116 07090 04 0000 140</t>
  </si>
  <si>
    <t>253 116 10123 01 0041 140</t>
  </si>
  <si>
    <t>254 116 01053 01 2302 140</t>
  </si>
  <si>
    <t>254 116 01063 01 2302 140</t>
  </si>
  <si>
    <t>254 116 01073 01 2302 140</t>
  </si>
  <si>
    <t>254 116 01123 01 2302 140</t>
  </si>
  <si>
    <t>254 116 01193 01 2302 140</t>
  </si>
  <si>
    <t>254 116 01203 01 2302 140</t>
  </si>
  <si>
    <t>254 116 02010 02 2399 140</t>
  </si>
  <si>
    <t>254 116 07010 04 0000 140</t>
  </si>
  <si>
    <t>254 116 07090 04 0000 140</t>
  </si>
  <si>
    <t>255 116 01053 01 2302 140</t>
  </si>
  <si>
    <t>255 116 01063 01 2302 140</t>
  </si>
  <si>
    <t>255 116 01073 01 2302 140</t>
  </si>
  <si>
    <t>255 116 01113 01 2302 140</t>
  </si>
  <si>
    <t>255 116 01123 01 2302 140</t>
  </si>
  <si>
    <t>255 116 01203 01 2302 140</t>
  </si>
  <si>
    <t>255 116 02010 02 2302 140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</si>
  <si>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 (штрафы, налагаемые комиссиями по делам несовершеннолетних и защите их прав)</t>
  </si>
  <si>
    <t>255 116 02010 02 2399 140</t>
  </si>
  <si>
    <t>255 116 07010 04 0000 140</t>
  </si>
  <si>
    <t>255 116 07090 04 0000 140</t>
  </si>
  <si>
    <t>255 116 10123 01 0041 140</t>
  </si>
  <si>
    <t>256 116 01053 01 2302 140</t>
  </si>
  <si>
    <t>256 116 01063 01 2302 140</t>
  </si>
  <si>
    <t>256 116 01073 01 2302 140</t>
  </si>
  <si>
    <t>256 116 01113 01 2302 140</t>
  </si>
  <si>
    <t>256 116 01123 01 2302 140</t>
  </si>
  <si>
    <t>256 116 01203 01 2302 140</t>
  </si>
  <si>
    <t>256 116 07010 04 0000 140</t>
  </si>
  <si>
    <t>256 116 07090 04 0000 140</t>
  </si>
  <si>
    <t>итого по коду
11600000000000000</t>
  </si>
  <si>
    <t>000 1 17 00000 00 0000 000</t>
  </si>
  <si>
    <t>ПРОЧИЕ НЕНАЛОГОВЫЕ ДОХОДЫ</t>
  </si>
  <si>
    <t>000 1 17 01040 04 0000 180</t>
  </si>
  <si>
    <t>Невыясненные поступления, зачисляемые в бюджеты городских округов</t>
  </si>
  <si>
    <t>046 1 17 01040 04 0000 180</t>
  </si>
  <si>
    <t>056 1 17 01040 04 0000 180</t>
  </si>
  <si>
    <t>116 1 17 01040 04 0000 180</t>
  </si>
  <si>
    <t>117 1 17 01040 04 0000 180</t>
  </si>
  <si>
    <t>121 1 17 01040 04 0000 180</t>
  </si>
  <si>
    <t>251 1 17 01040 04 0000 180</t>
  </si>
  <si>
    <t>252 1 17 01040 04 0000 180</t>
  </si>
  <si>
    <t>253 1 17 01040 04 0000 180</t>
  </si>
  <si>
    <t>254 1 17 01040 04 0000 180</t>
  </si>
  <si>
    <t>046 1 17 05040 04 0000 180</t>
  </si>
  <si>
    <t>Прочие неналоговые доходы бюджетов городских округов</t>
  </si>
  <si>
    <t>250 117 15020 04 2011 150</t>
  </si>
  <si>
    <t>Инициативные платежи от граждан по проекту «Установка детской игровой площадки 225 кв. м. на территории по адресу: г. Саратов, ул. им. Уфимцева К.Г., д. № 6</t>
  </si>
  <si>
    <t>250 117 15020 04 2012 150</t>
  </si>
  <si>
    <t>Инициативные платежи от граждан по проекту муниципального образования «Город Саратов» «СпортГрад» - устройство многофункциональной спортивной площадки по адресу: г. Саратов, улица им. Шехурдина А.П., д. № 36</t>
  </si>
  <si>
    <t>250 117 15020 04 2016 150</t>
  </si>
  <si>
    <t>Инициативные платежи от граждан по проекту «Обустройство спортивной площадки под мини-футбол во дворе многоквартирного дома по адресу: г. Саратов, ул. Одесская, д. № 26 (кадастровый номер 64:48:040816:41)»</t>
  </si>
  <si>
    <t>251 117 15020 04 2014 150</t>
  </si>
  <si>
    <t>Инициативные платежи от граждан по проекту «Создание тематического пространства «Экологическое детство» по адресу: г. Саратов, напротив подъезда № 6 дома № 14 по ул. им. Чернышевского Н.Г.»</t>
  </si>
  <si>
    <t>251 117 15020 04 2015 150</t>
  </si>
  <si>
    <t>Инициативные платежи от граждан по проекту «Устройство рекреационной зоны «Хвойный парк» по адресу: г. Саратов, между домами № 4, 6, 8 по 4-му проезду им. Чернышевского Н.Г.»</t>
  </si>
  <si>
    <t>252 117 15020 04 2010 150</t>
  </si>
  <si>
    <t>Инициативные платежи от граждан по проекту «Обновление детской площадки. Организация зоны отдыха жителей. Установка спортивной площадки по адресу: г. Саратов, Беговой проезд, д. № 1»</t>
  </si>
  <si>
    <t>253 117 15020 04 2009 150</t>
  </si>
  <si>
    <t>Инициативные платежи от граждан по проекту «Обустройство универсальной спортивной площадки, расположенной по адресу: г. Саратов, ул. Шелковичная, д. 164, 166, 168, 170, 172, 174, 176»</t>
  </si>
  <si>
    <t>254 117 15020 04 2013 150</t>
  </si>
  <si>
    <t>Инициативные платежи от граждан по проекту «Устройство детской спортивной площадки по адресу: г. Саратов, ул. им. Осипова В.И., 8, 10, 12, 22, 24»</t>
  </si>
  <si>
    <t>256 117 15020 04 2143 150</t>
  </si>
  <si>
    <t>Инициативные платежи от граждан по проекту «Организация бесперебойного водоснабжения в с. Курдюм муниципального образования «Город Саратов»</t>
  </si>
  <si>
    <t>256 117 15020 04 2144 150</t>
  </si>
  <si>
    <t>Инициативные платежи от граждан по проекту «Обустройство асфальто-бетонного покрытия хоккейной коробки в п. Красный Текстильщик муниципального образования «Город Саратов»</t>
  </si>
  <si>
    <t>256 117 15020 04 2145 150</t>
  </si>
  <si>
    <t>Инициативные платежи от граждан по проекту «Капитальный ремонт части водопровода в р.п. Красный Октябрь муниципального образования «Город Саратов»</t>
  </si>
  <si>
    <t>256 117 15020 04 2146 150</t>
  </si>
  <si>
    <t>Инициативные платежи от граждан по проекту «Обустройство сквера в с. Михайловка муниципального образования «Город Саратов»</t>
  </si>
  <si>
    <t>256 117 15020 04 3143 150</t>
  </si>
  <si>
    <t>Инициативные платежи индивидуальных предпринимателей и юридических лиц по проекту «Организация бесперебойного водоснабжения в с. Курдюм муниципального образования «Город Саратов»</t>
  </si>
  <si>
    <t>итого по коду
11715020040000150</t>
  </si>
  <si>
    <t>046 117 16000 04 0000 180</t>
  </si>
  <si>
    <t>Прочие неналоговые доходы бюджетов городских округов в части невыясненных поступлений, по которым не осуществлен возврат (уточнение) не позднее трех лет со дня их зачисления на единый счет бюджета городского округа</t>
  </si>
  <si>
    <t>056 117 16000 04 0000 180</t>
  </si>
  <si>
    <t>000 2 00 00000 00 0000 150</t>
  </si>
  <si>
    <t>БЕЗВОЗМЕЗДНЫЕ ПОСТУПЛЕНИЯ</t>
  </si>
  <si>
    <t>000 2 02 00000 00 0000 150</t>
  </si>
  <si>
    <t xml:space="preserve">БЕЗВОЗМЕЗДНЫЕ ПОСТУПЛЕНИЯ ОТ ДРУГИХ БЮДЖЕТОВ БЮДЖЕТНОЙ СИСТЕМЫ РОССИЙСКОЙ ФЕДЕРАЦИИ </t>
  </si>
  <si>
    <t>000 2 02 20000 00 0000 150</t>
  </si>
  <si>
    <t xml:space="preserve">Субсидии бюджетам бюджетной системы Российской Федерации 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</si>
  <si>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</si>
  <si>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</si>
  <si>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</si>
  <si>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</si>
  <si>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000 2 08 04000 00 0000 000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</si>
  <si>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</si>
  <si>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000 2 18 00000 00 0000 150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</si>
  <si>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</si>
  <si>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000 2 19 00000 00 0000 150</t>
  </si>
  <si>
    <t>ВОЗВРАТ ОСТАТКОВ СУБСИДИЙ, СУБВЕНЦИЙ И ИНЫХ МЕЖБЮДЖЕТНЫХ ТРАНСФЕРТОВ, ИМЕЮЩИХ ЦЕЛЕВОЕ НАЗНАЧЕНИЕ, ПРОШЛЫХ ЛЕТ</t>
  </si>
  <si>
    <t>Итого</t>
  </si>
  <si>
    <t>* уточненные бюджетные назначения на 1 ноября 2025 года</t>
  </si>
</sst>
</file>

<file path=xl/styles.xml><?xml version="1.0" encoding="utf-8"?>
<styleSheet xmlns="http://schemas.openxmlformats.org/spreadsheetml/2006/main">
  <numFmts count="3">
    <numFmt numFmtId="164" formatCode="#,##0.0_ ;[Red]\-#,##0.0\ "/>
    <numFmt numFmtId="165" formatCode="#,##0_ ;[Red]\-#,##0\ "/>
    <numFmt numFmtId="166" formatCode="000000"/>
  </numFmts>
  <fonts count="10"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EBF1DE"/>
      </patternFill>
    </fill>
    <fill>
      <patternFill patternType="solid">
        <fgColor theme="6" tint="0.79989013336588644"/>
        <bgColor rgb="FFDDE8CB"/>
      </patternFill>
    </fill>
    <fill>
      <patternFill patternType="solid">
        <fgColor rgb="FFB7B3CA"/>
        <bgColor rgb="FFCCCC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164" fontId="2" fillId="0" borderId="1" xfId="0" applyNumberFormat="1" applyFont="1" applyBorder="1" applyAlignment="1" applyProtection="1">
      <alignment horizontal="center" vertical="center" wrapText="1" shrinkToFit="1"/>
    </xf>
    <xf numFmtId="164" fontId="2" fillId="0" borderId="1" xfId="0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center" vertical="top" wrapText="1" shrinkToFit="1"/>
    </xf>
    <xf numFmtId="164" fontId="2" fillId="0" borderId="0" xfId="0" applyNumberFormat="1" applyFont="1" applyAlignment="1" applyProtection="1"/>
    <xf numFmtId="164" fontId="2" fillId="0" borderId="0" xfId="0" applyNumberFormat="1" applyFont="1" applyAlignment="1" applyProtection="1">
      <alignment horizontal="center"/>
    </xf>
    <xf numFmtId="164" fontId="2" fillId="2" borderId="0" xfId="0" applyNumberFormat="1" applyFont="1" applyFill="1" applyAlignment="1" applyProtection="1"/>
    <xf numFmtId="0" fontId="0" fillId="0" borderId="0" xfId="0" applyAlignment="1" applyProtection="1"/>
    <xf numFmtId="164" fontId="2" fillId="0" borderId="0" xfId="0" applyNumberFormat="1" applyFont="1" applyBorder="1" applyAlignment="1" applyProtection="1">
      <alignment horizontal="center" vertical="center" wrapText="1" shrinkToFit="1"/>
    </xf>
    <xf numFmtId="164" fontId="2" fillId="0" borderId="0" xfId="0" applyNumberFormat="1" applyFont="1" applyBorder="1" applyAlignment="1" applyProtection="1">
      <alignment horizontal="center" wrapText="1" shrinkToFit="1"/>
    </xf>
    <xf numFmtId="164" fontId="4" fillId="0" borderId="0" xfId="0" applyNumberFormat="1" applyFont="1" applyBorder="1" applyAlignment="1" applyProtection="1">
      <alignment horizontal="right" wrapText="1" shrinkToFit="1"/>
    </xf>
    <xf numFmtId="164" fontId="2" fillId="0" borderId="1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 wrapText="1" shrinkToFit="1"/>
    </xf>
    <xf numFmtId="165" fontId="2" fillId="0" borderId="1" xfId="0" applyNumberFormat="1" applyFont="1" applyBorder="1" applyAlignment="1" applyProtection="1">
      <alignment horizontal="center" vertical="center"/>
    </xf>
    <xf numFmtId="165" fontId="2" fillId="0" borderId="1" xfId="0" applyNumberFormat="1" applyFont="1" applyBorder="1" applyAlignment="1" applyProtection="1">
      <alignment horizontal="center"/>
    </xf>
    <xf numFmtId="165" fontId="2" fillId="0" borderId="1" xfId="0" applyNumberFormat="1" applyFont="1" applyBorder="1" applyAlignment="1" applyProtection="1">
      <alignment horizontal="center" vertical="top"/>
    </xf>
    <xf numFmtId="164" fontId="5" fillId="0" borderId="1" xfId="12" applyNumberFormat="1" applyFont="1" applyBorder="1" applyAlignment="1" applyProtection="1">
      <alignment horizontal="center" vertical="top" wrapText="1"/>
      <protection hidden="1"/>
    </xf>
    <xf numFmtId="164" fontId="2" fillId="0" borderId="1" xfId="0" applyNumberFormat="1" applyFont="1" applyBorder="1" applyAlignment="1" applyProtection="1">
      <alignment horizontal="left" vertical="top" wrapText="1"/>
    </xf>
    <xf numFmtId="164" fontId="2" fillId="0" borderId="1" xfId="0" applyNumberFormat="1" applyFont="1" applyBorder="1" applyAlignment="1" applyProtection="1">
      <alignment horizontal="right" wrapText="1"/>
    </xf>
    <xf numFmtId="164" fontId="2" fillId="0" borderId="1" xfId="0" applyNumberFormat="1" applyFont="1" applyBorder="1" applyAlignment="1" applyProtection="1">
      <alignment horizontal="left" vertical="top"/>
    </xf>
    <xf numFmtId="164" fontId="2" fillId="0" borderId="1" xfId="12" applyNumberFormat="1" applyFont="1" applyBorder="1" applyAlignment="1" applyProtection="1">
      <alignment horizontal="left" vertical="top" wrapText="1"/>
      <protection hidden="1"/>
    </xf>
    <xf numFmtId="164" fontId="6" fillId="0" borderId="1" xfId="0" applyNumberFormat="1" applyFont="1" applyBorder="1" applyAlignment="1" applyProtection="1">
      <alignment horizontal="right" wrapText="1"/>
    </xf>
    <xf numFmtId="164" fontId="7" fillId="0" borderId="1" xfId="0" applyNumberFormat="1" applyFont="1" applyBorder="1" applyAlignment="1" applyProtection="1">
      <alignment horizontal="right" wrapText="1"/>
    </xf>
    <xf numFmtId="164" fontId="2" fillId="0" borderId="1" xfId="12" applyNumberFormat="1" applyFont="1" applyBorder="1" applyAlignment="1" applyProtection="1">
      <alignment horizontal="left" vertical="center" wrapText="1"/>
      <protection hidden="1"/>
    </xf>
    <xf numFmtId="164" fontId="2" fillId="3" borderId="0" xfId="0" applyNumberFormat="1" applyFont="1" applyFill="1" applyAlignment="1" applyProtection="1"/>
    <xf numFmtId="164" fontId="6" fillId="0" borderId="1" xfId="0" applyNumberFormat="1" applyFont="1" applyBorder="1" applyAlignment="1" applyProtection="1">
      <alignment horizontal="left" vertical="top" wrapText="1"/>
    </xf>
    <xf numFmtId="164" fontId="2" fillId="0" borderId="1" xfId="19" applyNumberFormat="1" applyFont="1" applyBorder="1" applyAlignment="1" applyProtection="1">
      <alignment horizontal="left" vertical="top" wrapText="1"/>
      <protection hidden="1"/>
    </xf>
    <xf numFmtId="164" fontId="2" fillId="0" borderId="1" xfId="12" applyNumberFormat="1" applyFont="1" applyBorder="1" applyAlignment="1" applyProtection="1">
      <alignment horizontal="right" wrapText="1"/>
      <protection hidden="1"/>
    </xf>
    <xf numFmtId="0" fontId="5" fillId="0" borderId="1" xfId="12" applyFont="1" applyBorder="1" applyAlignment="1" applyProtection="1">
      <alignment horizontal="center" vertical="top" wrapText="1"/>
      <protection hidden="1"/>
    </xf>
    <xf numFmtId="164" fontId="6" fillId="0" borderId="1" xfId="12" applyNumberFormat="1" applyFont="1" applyBorder="1" applyAlignment="1" applyProtection="1">
      <alignment horizontal="left" vertical="top" wrapText="1"/>
      <protection hidden="1"/>
    </xf>
    <xf numFmtId="164" fontId="8" fillId="0" borderId="1" xfId="12" applyNumberFormat="1" applyFont="1" applyBorder="1" applyAlignment="1" applyProtection="1">
      <alignment horizontal="left" vertical="top" wrapText="1"/>
      <protection hidden="1"/>
    </xf>
    <xf numFmtId="164" fontId="5" fillId="0" borderId="1" xfId="0" applyNumberFormat="1" applyFont="1" applyBorder="1" applyAlignment="1" applyProtection="1">
      <alignment horizontal="center" vertical="top"/>
    </xf>
    <xf numFmtId="164" fontId="2" fillId="0" borderId="0" xfId="12" applyNumberFormat="1" applyFont="1" applyBorder="1" applyAlignment="1" applyProtection="1">
      <alignment horizontal="left" vertical="top" wrapText="1"/>
      <protection hidden="1"/>
    </xf>
    <xf numFmtId="164" fontId="2" fillId="0" borderId="0" xfId="0" applyNumberFormat="1" applyFont="1" applyBorder="1" applyAlignment="1" applyProtection="1">
      <alignment horizontal="right" wrapText="1"/>
    </xf>
    <xf numFmtId="164" fontId="2" fillId="4" borderId="0" xfId="0" applyNumberFormat="1" applyFont="1" applyFill="1" applyBorder="1" applyAlignment="1" applyProtection="1">
      <alignment horizontal="right" wrapText="1"/>
    </xf>
    <xf numFmtId="0" fontId="2" fillId="0" borderId="1" xfId="47" applyFont="1" applyBorder="1" applyAlignment="1" applyProtection="1">
      <alignment horizontal="left" vertical="top" wrapText="1"/>
      <protection hidden="1"/>
    </xf>
    <xf numFmtId="164" fontId="9" fillId="0" borderId="1" xfId="12" applyNumberFormat="1" applyFont="1" applyBorder="1" applyAlignment="1" applyProtection="1">
      <alignment horizontal="center" vertical="top" wrapText="1"/>
      <protection hidden="1"/>
    </xf>
    <xf numFmtId="164" fontId="5" fillId="0" borderId="1" xfId="12" applyNumberFormat="1" applyFont="1" applyBorder="1" applyAlignment="1" applyProtection="1">
      <alignment horizontal="center" vertical="top"/>
      <protection hidden="1"/>
    </xf>
    <xf numFmtId="164" fontId="2" fillId="5" borderId="0" xfId="0" applyNumberFormat="1" applyFont="1" applyFill="1" applyAlignment="1" applyProtection="1"/>
    <xf numFmtId="0" fontId="2" fillId="0" borderId="1" xfId="0" applyFont="1" applyBorder="1" applyAlignment="1" applyProtection="1">
      <alignment horizontal="left" vertical="top" wrapText="1"/>
      <protection hidden="1"/>
    </xf>
    <xf numFmtId="0" fontId="5" fillId="0" borderId="1" xfId="6" applyFont="1" applyBorder="1" applyAlignment="1" applyProtection="1">
      <alignment horizontal="center" vertical="top"/>
      <protection hidden="1"/>
    </xf>
    <xf numFmtId="49" fontId="5" fillId="0" borderId="1" xfId="4" applyNumberFormat="1" applyFont="1" applyBorder="1" applyAlignment="1" applyProtection="1">
      <alignment horizontal="center" vertical="top" wrapText="1"/>
      <protection hidden="1"/>
    </xf>
    <xf numFmtId="0" fontId="2" fillId="0" borderId="1" xfId="4" applyFont="1" applyBorder="1" applyAlignment="1" applyProtection="1">
      <alignment horizontal="left" vertical="top" wrapText="1"/>
      <protection hidden="1"/>
    </xf>
    <xf numFmtId="49" fontId="9" fillId="0" borderId="1" xfId="4" applyNumberFormat="1" applyFont="1" applyBorder="1" applyAlignment="1" applyProtection="1">
      <alignment horizontal="center" vertical="top" wrapText="1"/>
      <protection hidden="1"/>
    </xf>
    <xf numFmtId="0" fontId="6" fillId="0" borderId="1" xfId="4" applyFont="1" applyBorder="1" applyAlignment="1" applyProtection="1">
      <alignment horizontal="left" vertical="top" wrapText="1"/>
      <protection hidden="1"/>
    </xf>
    <xf numFmtId="0" fontId="2" fillId="0" borderId="1" xfId="8" applyFont="1" applyBorder="1" applyAlignment="1" applyProtection="1">
      <alignment horizontal="left" vertical="top" wrapText="1"/>
      <protection hidden="1"/>
    </xf>
    <xf numFmtId="0" fontId="2" fillId="0" borderId="1" xfId="30" applyFont="1" applyBorder="1" applyAlignment="1" applyProtection="1">
      <alignment horizontal="left" vertical="top" wrapText="1"/>
      <protection hidden="1"/>
    </xf>
    <xf numFmtId="0" fontId="2" fillId="0" borderId="1" xfId="44" applyFont="1" applyBorder="1" applyAlignment="1" applyProtection="1">
      <alignment horizontal="left" vertical="top" wrapText="1"/>
      <protection hidden="1"/>
    </xf>
    <xf numFmtId="0" fontId="2" fillId="0" borderId="1" xfId="41" applyFont="1" applyBorder="1" applyAlignment="1" applyProtection="1">
      <alignment horizontal="left" vertical="top" wrapText="1"/>
      <protection hidden="1"/>
    </xf>
    <xf numFmtId="164" fontId="2" fillId="0" borderId="1" xfId="0" applyNumberFormat="1" applyFont="1" applyBorder="1" applyAlignment="1" applyProtection="1">
      <alignment horizontal="right"/>
    </xf>
    <xf numFmtId="0" fontId="9" fillId="0" borderId="1" xfId="12" applyFont="1" applyBorder="1" applyAlignment="1" applyProtection="1">
      <alignment horizontal="center" vertical="top" wrapText="1"/>
      <protection hidden="1"/>
    </xf>
    <xf numFmtId="0" fontId="2" fillId="0" borderId="1" xfId="48" applyFont="1" applyBorder="1" applyAlignment="1" applyProtection="1">
      <alignment horizontal="left" vertical="top" wrapText="1"/>
      <protection hidden="1"/>
    </xf>
    <xf numFmtId="0" fontId="6" fillId="0" borderId="1" xfId="48" applyFont="1" applyBorder="1" applyAlignment="1" applyProtection="1">
      <alignment horizontal="left" vertical="top" wrapText="1"/>
      <protection hidden="1"/>
    </xf>
    <xf numFmtId="164" fontId="2" fillId="0" borderId="1" xfId="0" applyNumberFormat="1" applyFont="1" applyBorder="1" applyAlignment="1" applyProtection="1"/>
    <xf numFmtId="0" fontId="2" fillId="0" borderId="1" xfId="1" applyFont="1" applyBorder="1" applyAlignment="1" applyProtection="1">
      <alignment horizontal="left" vertical="top" wrapText="1"/>
      <protection hidden="1"/>
    </xf>
    <xf numFmtId="0" fontId="2" fillId="0" borderId="1" xfId="2" applyFont="1" applyBorder="1" applyAlignment="1" applyProtection="1">
      <alignment horizontal="left" vertical="top" wrapText="1"/>
      <protection hidden="1"/>
    </xf>
    <xf numFmtId="0" fontId="2" fillId="0" borderId="1" xfId="24" applyFont="1" applyBorder="1" applyAlignment="1" applyProtection="1">
      <alignment horizontal="left" vertical="top" wrapText="1"/>
      <protection hidden="1"/>
    </xf>
    <xf numFmtId="0" fontId="2" fillId="0" borderId="1" xfId="43" applyFont="1" applyBorder="1" applyAlignment="1" applyProtection="1">
      <alignment horizontal="left" vertical="top" wrapText="1"/>
      <protection hidden="1"/>
    </xf>
    <xf numFmtId="0" fontId="6" fillId="0" borderId="1" xfId="8" applyFont="1" applyBorder="1" applyAlignment="1" applyProtection="1">
      <alignment horizontal="left" vertical="top" wrapText="1"/>
      <protection hidden="1"/>
    </xf>
    <xf numFmtId="0" fontId="2" fillId="0" borderId="1" xfId="45" applyFont="1" applyBorder="1" applyAlignment="1" applyProtection="1">
      <alignment horizontal="left" vertical="top" wrapText="1"/>
      <protection hidden="1"/>
    </xf>
    <xf numFmtId="49" fontId="5" fillId="0" borderId="1" xfId="46" applyNumberFormat="1" applyFont="1" applyBorder="1" applyAlignment="1" applyProtection="1">
      <alignment horizontal="center" vertical="top"/>
      <protection hidden="1"/>
    </xf>
    <xf numFmtId="0" fontId="2" fillId="0" borderId="1" xfId="46" applyFont="1" applyBorder="1" applyAlignment="1" applyProtection="1">
      <alignment horizontal="left" vertical="top" wrapText="1"/>
      <protection hidden="1"/>
    </xf>
    <xf numFmtId="0" fontId="6" fillId="0" borderId="1" xfId="47" applyFont="1" applyBorder="1" applyAlignment="1" applyProtection="1">
      <alignment horizontal="left" vertical="top" wrapText="1"/>
      <protection hidden="1"/>
    </xf>
    <xf numFmtId="0" fontId="5" fillId="0" borderId="1" xfId="12" applyFont="1" applyBorder="1" applyAlignment="1" applyProtection="1">
      <alignment horizontal="center" vertical="top"/>
      <protection hidden="1"/>
    </xf>
    <xf numFmtId="0" fontId="2" fillId="0" borderId="1" xfId="11" applyFont="1" applyBorder="1" applyAlignment="1" applyProtection="1">
      <alignment horizontal="left" vertical="top" wrapText="1"/>
      <protection hidden="1"/>
    </xf>
    <xf numFmtId="0" fontId="6" fillId="0" borderId="1" xfId="11" applyFont="1" applyBorder="1" applyAlignment="1" applyProtection="1">
      <alignment horizontal="left" vertical="top" wrapText="1"/>
      <protection hidden="1"/>
    </xf>
    <xf numFmtId="0" fontId="2" fillId="0" borderId="1" xfId="20" applyFont="1" applyBorder="1" applyAlignment="1" applyProtection="1">
      <alignment horizontal="left" vertical="top" wrapText="1"/>
      <protection hidden="1"/>
    </xf>
    <xf numFmtId="166" fontId="5" fillId="0" borderId="1" xfId="6" applyNumberFormat="1" applyFont="1" applyBorder="1" applyAlignment="1" applyProtection="1">
      <alignment horizontal="center" vertical="top"/>
      <protection hidden="1"/>
    </xf>
    <xf numFmtId="0" fontId="2" fillId="0" borderId="1" xfId="12" applyFont="1" applyBorder="1" applyAlignment="1" applyProtection="1">
      <alignment horizontal="left" vertical="top" wrapText="1"/>
      <protection hidden="1"/>
    </xf>
    <xf numFmtId="49" fontId="5" fillId="0" borderId="1" xfId="12" applyNumberFormat="1" applyFont="1" applyBorder="1" applyAlignment="1" applyProtection="1">
      <alignment horizontal="center" vertical="top"/>
      <protection hidden="1"/>
    </xf>
    <xf numFmtId="0" fontId="2" fillId="0" borderId="1" xfId="49" applyFont="1" applyBorder="1" applyAlignment="1" applyProtection="1">
      <alignment horizontal="left" vertical="top" wrapText="1"/>
      <protection hidden="1"/>
    </xf>
    <xf numFmtId="0" fontId="2" fillId="0" borderId="1" xfId="27" applyFont="1" applyBorder="1" applyAlignment="1" applyProtection="1">
      <alignment horizontal="left" vertical="top" wrapText="1"/>
      <protection hidden="1"/>
    </xf>
    <xf numFmtId="0" fontId="2" fillId="0" borderId="1" xfId="25" applyFont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justify" vertical="top" wrapText="1"/>
    </xf>
    <xf numFmtId="164" fontId="2" fillId="0" borderId="1" xfId="0" applyNumberFormat="1" applyFont="1" applyBorder="1" applyAlignment="1" applyProtection="1">
      <alignment wrapText="1"/>
    </xf>
    <xf numFmtId="164" fontId="2" fillId="2" borderId="1" xfId="12" applyNumberFormat="1" applyFont="1" applyFill="1" applyBorder="1" applyAlignment="1" applyProtection="1">
      <alignment horizontal="left" vertical="top" wrapText="1"/>
      <protection hidden="1"/>
    </xf>
    <xf numFmtId="0" fontId="2" fillId="0" borderId="1" xfId="5" applyFont="1" applyBorder="1" applyAlignment="1" applyProtection="1">
      <alignment horizontal="left" vertical="top" wrapText="1"/>
      <protection hidden="1"/>
    </xf>
    <xf numFmtId="0" fontId="2" fillId="0" borderId="1" xfId="31" applyFont="1" applyBorder="1" applyAlignment="1" applyProtection="1">
      <alignment horizontal="left" vertical="top" wrapText="1"/>
      <protection hidden="1"/>
    </xf>
    <xf numFmtId="0" fontId="2" fillId="0" borderId="1" xfId="6" applyFont="1" applyBorder="1" applyAlignment="1" applyProtection="1">
      <alignment horizontal="left" vertical="top" wrapText="1"/>
      <protection hidden="1"/>
    </xf>
    <xf numFmtId="0" fontId="2" fillId="0" borderId="1" xfId="32" applyFont="1" applyBorder="1" applyAlignment="1" applyProtection="1">
      <alignment horizontal="left" vertical="top" wrapText="1"/>
      <protection hidden="1"/>
    </xf>
    <xf numFmtId="0" fontId="2" fillId="0" borderId="1" xfId="7" applyFont="1" applyBorder="1" applyAlignment="1" applyProtection="1">
      <alignment horizontal="left" vertical="top" wrapText="1"/>
      <protection hidden="1"/>
    </xf>
    <xf numFmtId="0" fontId="2" fillId="0" borderId="1" xfId="33" applyFont="1" applyBorder="1" applyAlignment="1" applyProtection="1">
      <alignment horizontal="left" vertical="top" wrapText="1"/>
      <protection hidden="1"/>
    </xf>
    <xf numFmtId="164" fontId="8" fillId="0" borderId="1" xfId="0" applyNumberFormat="1" applyFont="1" applyBorder="1" applyAlignment="1" applyProtection="1">
      <alignment horizontal="left" vertical="top"/>
    </xf>
    <xf numFmtId="164" fontId="2" fillId="0" borderId="1" xfId="0" applyNumberFormat="1" applyFont="1" applyBorder="1" applyAlignment="1" applyProtection="1">
      <alignment horizontal="left" vertical="top" wrapText="1" shrinkToFit="1"/>
    </xf>
    <xf numFmtId="164" fontId="6" fillId="0" borderId="1" xfId="0" applyNumberFormat="1" applyFont="1" applyBorder="1" applyAlignment="1" applyProtection="1">
      <alignment horizontal="left" vertical="top" wrapText="1" shrinkToFit="1"/>
    </xf>
    <xf numFmtId="164" fontId="2" fillId="0" borderId="1" xfId="0" applyNumberFormat="1" applyFont="1" applyBorder="1" applyAlignment="1" applyProtection="1">
      <alignment horizontal="center" vertical="top" wrapText="1" shrinkToFit="1"/>
    </xf>
    <xf numFmtId="164" fontId="2" fillId="0" borderId="1" xfId="0" applyNumberFormat="1" applyFont="1" applyBorder="1" applyAlignment="1" applyProtection="1">
      <alignment horizontal="left" wrapText="1" shrinkToFit="1"/>
    </xf>
    <xf numFmtId="165" fontId="2" fillId="0" borderId="0" xfId="0" applyNumberFormat="1" applyFont="1" applyBorder="1" applyAlignment="1" applyProtection="1">
      <alignment horizontal="left" vertical="center"/>
    </xf>
    <xf numFmtId="164" fontId="2" fillId="0" borderId="0" xfId="0" applyNumberFormat="1" applyFont="1" applyBorder="1" applyAlignment="1" applyProtection="1">
      <alignment horizontal="center" vertical="top" wrapText="1" shrinkToFit="1"/>
    </xf>
    <xf numFmtId="164" fontId="2" fillId="0" borderId="0" xfId="0" applyNumberFormat="1" applyFont="1" applyBorder="1" applyAlignment="1" applyProtection="1">
      <alignment horizontal="left" wrapText="1" shrinkToFit="1"/>
    </xf>
    <xf numFmtId="164" fontId="2" fillId="0" borderId="0" xfId="0" applyNumberFormat="1" applyFont="1" applyBorder="1" applyAlignment="1" applyProtection="1">
      <alignment horizontal="left" vertical="top"/>
    </xf>
  </cellXfs>
  <cellStyles count="50">
    <cellStyle name="Обычный" xfId="0" builtinId="0"/>
    <cellStyle name="Обычный 10" xfId="1"/>
    <cellStyle name="Обычный 11" xfId="2"/>
    <cellStyle name="Обычный 12" xfId="3"/>
    <cellStyle name="Обычный 126" xfId="4"/>
    <cellStyle name="Обычный 13" xfId="5"/>
    <cellStyle name="Обычный 14" xfId="6"/>
    <cellStyle name="Обычный 15" xfId="7"/>
    <cellStyle name="Обычный 16" xfId="8"/>
    <cellStyle name="Обычный 17" xfId="9"/>
    <cellStyle name="Обычный 18" xfId="10"/>
    <cellStyle name="Обычный 19" xfId="11"/>
    <cellStyle name="Обычный 2" xfId="12"/>
    <cellStyle name="Обычный 2 2" xfId="13"/>
    <cellStyle name="Обычный 2 3" xfId="14"/>
    <cellStyle name="Обычный 2 4" xfId="15"/>
    <cellStyle name="Обычный 2 5" xfId="16"/>
    <cellStyle name="Обычный 2 6" xfId="17"/>
    <cellStyle name="Обычный 2 7" xfId="18"/>
    <cellStyle name="Обычный 2 8" xfId="19"/>
    <cellStyle name="Обычный 20" xfId="20"/>
    <cellStyle name="Обычный 21" xfId="21"/>
    <cellStyle name="Обычный 22" xfId="22"/>
    <cellStyle name="Обычный 23" xfId="23"/>
    <cellStyle name="Обычный 24" xfId="24"/>
    <cellStyle name="Обычный 25" xfId="25"/>
    <cellStyle name="Обычный 26" xfId="26"/>
    <cellStyle name="Обычный 27" xfId="27"/>
    <cellStyle name="Обычный 28" xfId="28"/>
    <cellStyle name="Обычный 29" xfId="29"/>
    <cellStyle name="Обычный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1" xfId="42"/>
    <cellStyle name="Обычный 5" xfId="43"/>
    <cellStyle name="Обычный 57" xfId="44"/>
    <cellStyle name="Обычный 6" xfId="45"/>
    <cellStyle name="Обычный 69" xfId="46"/>
    <cellStyle name="Обычный 7" xfId="47"/>
    <cellStyle name="Обычный 8" xfId="48"/>
    <cellStyle name="Обычный 9" xfId="49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3CA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32"/>
  <sheetViews>
    <sheetView tabSelected="1" view="pageBreakPreview" zoomScale="75" zoomScalePageLayoutView="75" workbookViewId="0">
      <pane ySplit="5" topLeftCell="A6" activePane="bottomLeft" state="frozen"/>
      <selection pane="bottomLeft" sqref="A1:J1"/>
    </sheetView>
  </sheetViews>
  <sheetFormatPr defaultColWidth="9.140625" defaultRowHeight="18.75"/>
  <cols>
    <col min="1" max="1" width="9.42578125" style="4" customWidth="1"/>
    <col min="2" max="2" width="32" style="5" customWidth="1"/>
    <col min="3" max="3" width="65.5703125" style="4" customWidth="1"/>
    <col min="4" max="4" width="25.5703125" style="4" customWidth="1"/>
    <col min="5" max="7" width="17.7109375" style="4" customWidth="1"/>
    <col min="8" max="8" width="17.85546875" style="4" customWidth="1"/>
    <col min="9" max="10" width="17.7109375" style="4" customWidth="1"/>
    <col min="11" max="12" width="22.42578125" style="7" customWidth="1"/>
    <col min="13" max="17" width="22.42578125" style="6" customWidth="1"/>
    <col min="18" max="16384" width="9.140625" style="6"/>
  </cols>
  <sheetData>
    <row r="1" spans="1:10" ht="50.2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9.5" customHeight="1">
      <c r="A2" s="8"/>
      <c r="B2" s="8"/>
      <c r="C2" s="9"/>
      <c r="D2" s="8"/>
      <c r="E2" s="8"/>
      <c r="F2" s="8"/>
      <c r="G2" s="8"/>
      <c r="H2" s="8"/>
      <c r="I2" s="8"/>
      <c r="J2" s="10" t="s">
        <v>1</v>
      </c>
    </row>
    <row r="3" spans="1:10" ht="18.75" customHeight="1">
      <c r="A3" s="2" t="s">
        <v>2</v>
      </c>
      <c r="B3" s="2" t="s">
        <v>3</v>
      </c>
      <c r="C3" s="2"/>
      <c r="D3" s="1" t="s">
        <v>4</v>
      </c>
      <c r="E3" s="1" t="s">
        <v>5</v>
      </c>
      <c r="F3" s="1" t="s">
        <v>6</v>
      </c>
      <c r="G3" s="1" t="s">
        <v>7</v>
      </c>
      <c r="H3" s="2" t="s">
        <v>8</v>
      </c>
      <c r="I3" s="2"/>
      <c r="J3" s="2"/>
    </row>
    <row r="4" spans="1:10" ht="77.25" customHeight="1">
      <c r="A4" s="2"/>
      <c r="B4" s="11" t="s">
        <v>9</v>
      </c>
      <c r="C4" s="11" t="s">
        <v>10</v>
      </c>
      <c r="D4" s="1"/>
      <c r="E4" s="1"/>
      <c r="F4" s="1"/>
      <c r="G4" s="1"/>
      <c r="H4" s="12" t="s">
        <v>11</v>
      </c>
      <c r="I4" s="12" t="s">
        <v>12</v>
      </c>
      <c r="J4" s="12" t="s">
        <v>13</v>
      </c>
    </row>
    <row r="5" spans="1:10">
      <c r="A5" s="13">
        <v>1</v>
      </c>
      <c r="B5" s="13">
        <v>2</v>
      </c>
      <c r="C5" s="14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</row>
    <row r="6" spans="1:10">
      <c r="A6" s="15">
        <v>1</v>
      </c>
      <c r="B6" s="16" t="s">
        <v>14</v>
      </c>
      <c r="C6" s="17" t="s">
        <v>15</v>
      </c>
      <c r="D6" s="17"/>
      <c r="E6" s="18">
        <f>E7+E9+E11+E15+E19+E31+E59+E61+E100+E115+E293</f>
        <v>17963217.899999999</v>
      </c>
      <c r="F6" s="18">
        <f>F7+F9+F11+F15+F19+F30+F59+F61+F100+F115+F293+F31</f>
        <v>12542171.919999998</v>
      </c>
      <c r="G6" s="18">
        <f>G7+G9+G11+G15+G19+G30+G59+G61+G100+G115+G293+G31</f>
        <v>17603446.699999999</v>
      </c>
      <c r="H6" s="18">
        <f>H7+H9+H11+H15+H19+H30+H31+H59+H61+H100+H115+H293</f>
        <v>19403750</v>
      </c>
      <c r="I6" s="18">
        <f>I7+I9+I11+I15+I19+I30+I31+I59+I61+I100+I115+I293</f>
        <v>20630081.699999999</v>
      </c>
      <c r="J6" s="18">
        <f>J7+J9+J11+J15+J19+J30+J31+J59+J61+J100+J115+J293</f>
        <v>20911030.199999999</v>
      </c>
    </row>
    <row r="7" spans="1:10">
      <c r="A7" s="15">
        <v>2</v>
      </c>
      <c r="B7" s="16" t="s">
        <v>16</v>
      </c>
      <c r="C7" s="17" t="s">
        <v>17</v>
      </c>
      <c r="D7" s="19"/>
      <c r="E7" s="18">
        <f t="shared" ref="E7:J7" si="0">E8</f>
        <v>11060000</v>
      </c>
      <c r="F7" s="18">
        <f t="shared" si="0"/>
        <v>8110155.2999999998</v>
      </c>
      <c r="G7" s="18">
        <f t="shared" si="0"/>
        <v>11060000</v>
      </c>
      <c r="H7" s="18">
        <f t="shared" si="0"/>
        <v>12371998</v>
      </c>
      <c r="I7" s="18">
        <f t="shared" si="0"/>
        <v>13398809</v>
      </c>
      <c r="J7" s="18">
        <f t="shared" si="0"/>
        <v>14403790</v>
      </c>
    </row>
    <row r="8" spans="1:10" ht="61.5" customHeight="1">
      <c r="A8" s="15">
        <v>3</v>
      </c>
      <c r="B8" s="16" t="s">
        <v>18</v>
      </c>
      <c r="C8" s="17" t="s">
        <v>19</v>
      </c>
      <c r="D8" s="20" t="s">
        <v>20</v>
      </c>
      <c r="E8" s="18">
        <v>11060000</v>
      </c>
      <c r="F8" s="18">
        <v>8110155.2999999998</v>
      </c>
      <c r="G8" s="18">
        <v>11060000</v>
      </c>
      <c r="H8" s="18">
        <v>12371998</v>
      </c>
      <c r="I8" s="18">
        <v>13398809</v>
      </c>
      <c r="J8" s="18">
        <v>14403790</v>
      </c>
    </row>
    <row r="9" spans="1:10" ht="56.25">
      <c r="A9" s="15">
        <v>4</v>
      </c>
      <c r="B9" s="16" t="s">
        <v>21</v>
      </c>
      <c r="C9" s="17" t="s">
        <v>22</v>
      </c>
      <c r="D9" s="17"/>
      <c r="E9" s="18">
        <f>E10</f>
        <v>145194</v>
      </c>
      <c r="F9" s="18">
        <f>F10+206</f>
        <v>119352</v>
      </c>
      <c r="G9" s="18">
        <f>G10</f>
        <v>145194</v>
      </c>
      <c r="H9" s="18">
        <f>H10</f>
        <v>153669</v>
      </c>
      <c r="I9" s="18">
        <f>I10</f>
        <v>205731</v>
      </c>
      <c r="J9" s="18">
        <f>J10</f>
        <v>214598</v>
      </c>
    </row>
    <row r="10" spans="1:10" ht="58.5" customHeight="1">
      <c r="A10" s="15">
        <v>5</v>
      </c>
      <c r="B10" s="16" t="s">
        <v>23</v>
      </c>
      <c r="C10" s="17" t="s">
        <v>24</v>
      </c>
      <c r="D10" s="20" t="s">
        <v>20</v>
      </c>
      <c r="E10" s="18">
        <v>145194</v>
      </c>
      <c r="F10" s="18">
        <v>119146</v>
      </c>
      <c r="G10" s="18">
        <v>145194</v>
      </c>
      <c r="H10" s="18">
        <v>153669</v>
      </c>
      <c r="I10" s="18">
        <v>205731</v>
      </c>
      <c r="J10" s="18">
        <v>214598</v>
      </c>
    </row>
    <row r="11" spans="1:10">
      <c r="A11" s="15">
        <v>6</v>
      </c>
      <c r="B11" s="16" t="s">
        <v>25</v>
      </c>
      <c r="C11" s="19" t="s">
        <v>26</v>
      </c>
      <c r="D11" s="19"/>
      <c r="E11" s="18">
        <f t="shared" ref="E11:J11" si="1">E12+E13+E14</f>
        <v>474700</v>
      </c>
      <c r="F11" s="18">
        <f t="shared" si="1"/>
        <v>362112.1</v>
      </c>
      <c r="G11" s="18">
        <f t="shared" si="1"/>
        <v>476131.2</v>
      </c>
      <c r="H11" s="18">
        <f t="shared" si="1"/>
        <v>419071</v>
      </c>
      <c r="I11" s="18">
        <f t="shared" si="1"/>
        <v>436440</v>
      </c>
      <c r="J11" s="18">
        <f t="shared" si="1"/>
        <v>454476</v>
      </c>
    </row>
    <row r="12" spans="1:10" ht="60" customHeight="1">
      <c r="A12" s="15">
        <v>7</v>
      </c>
      <c r="B12" s="16" t="s">
        <v>27</v>
      </c>
      <c r="C12" s="17" t="s">
        <v>28</v>
      </c>
      <c r="D12" s="20" t="s">
        <v>20</v>
      </c>
      <c r="E12" s="18">
        <v>2500</v>
      </c>
      <c r="F12" s="18">
        <f>2445.3</f>
        <v>2445.3000000000002</v>
      </c>
      <c r="G12" s="18">
        <v>2500</v>
      </c>
      <c r="H12" s="18">
        <v>0</v>
      </c>
      <c r="I12" s="18">
        <v>0</v>
      </c>
      <c r="J12" s="18">
        <v>0</v>
      </c>
    </row>
    <row r="13" spans="1:10" ht="60" customHeight="1">
      <c r="A13" s="15">
        <v>8</v>
      </c>
      <c r="B13" s="16" t="s">
        <v>29</v>
      </c>
      <c r="C13" s="19" t="s">
        <v>30</v>
      </c>
      <c r="D13" s="20" t="s">
        <v>20</v>
      </c>
      <c r="E13" s="18">
        <v>52200</v>
      </c>
      <c r="F13" s="18">
        <f>53624.2+7</f>
        <v>53631.199999999997</v>
      </c>
      <c r="G13" s="18">
        <v>53631.199999999997</v>
      </c>
      <c r="H13" s="18">
        <v>55071</v>
      </c>
      <c r="I13" s="18">
        <v>57880</v>
      </c>
      <c r="J13" s="18">
        <v>60774</v>
      </c>
    </row>
    <row r="14" spans="1:10" ht="58.5" customHeight="1">
      <c r="A14" s="15">
        <v>9</v>
      </c>
      <c r="B14" s="16" t="s">
        <v>31</v>
      </c>
      <c r="C14" s="17" t="s">
        <v>32</v>
      </c>
      <c r="D14" s="20" t="s">
        <v>20</v>
      </c>
      <c r="E14" s="18">
        <v>420000</v>
      </c>
      <c r="F14" s="18">
        <v>306035.59999999998</v>
      </c>
      <c r="G14" s="18">
        <v>420000</v>
      </c>
      <c r="H14" s="18">
        <v>364000</v>
      </c>
      <c r="I14" s="18">
        <v>378560</v>
      </c>
      <c r="J14" s="18">
        <v>393702</v>
      </c>
    </row>
    <row r="15" spans="1:10">
      <c r="A15" s="15">
        <v>10</v>
      </c>
      <c r="B15" s="16" t="s">
        <v>33</v>
      </c>
      <c r="C15" s="17" t="s">
        <v>34</v>
      </c>
      <c r="D15" s="17"/>
      <c r="E15" s="18">
        <f t="shared" ref="E15:J15" si="2">E16+E18+E17</f>
        <v>3212033</v>
      </c>
      <c r="F15" s="18">
        <f t="shared" si="2"/>
        <v>1802545.6</v>
      </c>
      <c r="G15" s="18">
        <f t="shared" si="2"/>
        <v>3212033</v>
      </c>
      <c r="H15" s="18">
        <f t="shared" si="2"/>
        <v>3301493</v>
      </c>
      <c r="I15" s="18">
        <f t="shared" si="2"/>
        <v>3390630</v>
      </c>
      <c r="J15" s="18">
        <f t="shared" si="2"/>
        <v>3481539</v>
      </c>
    </row>
    <row r="16" spans="1:10" ht="57" customHeight="1">
      <c r="A16" s="15">
        <v>11</v>
      </c>
      <c r="B16" s="16" t="s">
        <v>35</v>
      </c>
      <c r="C16" s="17" t="s">
        <v>36</v>
      </c>
      <c r="D16" s="20" t="s">
        <v>20</v>
      </c>
      <c r="E16" s="18">
        <v>1297212</v>
      </c>
      <c r="F16" s="18">
        <v>571905.9</v>
      </c>
      <c r="G16" s="18">
        <v>1297212</v>
      </c>
      <c r="H16" s="18">
        <v>1335373</v>
      </c>
      <c r="I16" s="18">
        <v>1374068</v>
      </c>
      <c r="J16" s="18">
        <v>1413305</v>
      </c>
    </row>
    <row r="17" spans="1:12" ht="57.75" customHeight="1">
      <c r="A17" s="15">
        <v>12</v>
      </c>
      <c r="B17" s="16" t="s">
        <v>37</v>
      </c>
      <c r="C17" s="19" t="s">
        <v>38</v>
      </c>
      <c r="D17" s="20" t="s">
        <v>20</v>
      </c>
      <c r="E17" s="18">
        <f>322005+1175300</f>
        <v>1497305</v>
      </c>
      <c r="F17" s="18">
        <f>288326.1+5.5+576370.4</f>
        <v>864702</v>
      </c>
      <c r="G17" s="18">
        <v>1497305</v>
      </c>
      <c r="H17" s="18">
        <v>1540918</v>
      </c>
      <c r="I17" s="18">
        <v>1585701</v>
      </c>
      <c r="J17" s="18">
        <v>1631810</v>
      </c>
    </row>
    <row r="18" spans="1:12" ht="56.25" customHeight="1">
      <c r="A18" s="15">
        <v>13</v>
      </c>
      <c r="B18" s="16" t="s">
        <v>39</v>
      </c>
      <c r="C18" s="19" t="s">
        <v>40</v>
      </c>
      <c r="D18" s="20" t="s">
        <v>20</v>
      </c>
      <c r="E18" s="18">
        <f>287637+129879</f>
        <v>417516</v>
      </c>
      <c r="F18" s="18">
        <v>365937.7</v>
      </c>
      <c r="G18" s="18">
        <v>417516</v>
      </c>
      <c r="H18" s="21">
        <v>425202</v>
      </c>
      <c r="I18" s="21">
        <v>430861</v>
      </c>
      <c r="J18" s="21">
        <v>436424</v>
      </c>
    </row>
    <row r="19" spans="1:12">
      <c r="A19" s="15">
        <v>14</v>
      </c>
      <c r="B19" s="16" t="s">
        <v>41</v>
      </c>
      <c r="C19" s="19" t="s">
        <v>42</v>
      </c>
      <c r="D19" s="19"/>
      <c r="E19" s="18">
        <f t="shared" ref="E19:J19" si="3">E20+E21+E29</f>
        <v>755965</v>
      </c>
      <c r="F19" s="18">
        <f t="shared" si="3"/>
        <v>651719.1</v>
      </c>
      <c r="G19" s="18">
        <f t="shared" si="3"/>
        <v>755965</v>
      </c>
      <c r="H19" s="18">
        <f t="shared" si="3"/>
        <v>662038</v>
      </c>
      <c r="I19" s="18">
        <f t="shared" si="3"/>
        <v>680561</v>
      </c>
      <c r="J19" s="22">
        <f t="shared" si="3"/>
        <v>699602</v>
      </c>
    </row>
    <row r="20" spans="1:12" ht="57.75" customHeight="1">
      <c r="A20" s="15">
        <v>15</v>
      </c>
      <c r="B20" s="16" t="s">
        <v>43</v>
      </c>
      <c r="C20" s="17" t="s">
        <v>44</v>
      </c>
      <c r="D20" s="17" t="s">
        <v>20</v>
      </c>
      <c r="E20" s="18">
        <f>734113.4+20886.6</f>
        <v>755000</v>
      </c>
      <c r="F20" s="18">
        <f>651094.2</f>
        <v>651094.19999999995</v>
      </c>
      <c r="G20" s="18">
        <v>755075.1</v>
      </c>
      <c r="H20" s="18">
        <v>661528</v>
      </c>
      <c r="I20" s="18">
        <v>680051</v>
      </c>
      <c r="J20" s="18">
        <v>699092</v>
      </c>
    </row>
    <row r="21" spans="1:12" ht="116.25" customHeight="1">
      <c r="A21" s="15">
        <v>16</v>
      </c>
      <c r="B21" s="16" t="s">
        <v>45</v>
      </c>
      <c r="C21" s="17" t="s">
        <v>46</v>
      </c>
      <c r="D21" s="20" t="s">
        <v>47</v>
      </c>
      <c r="E21" s="18">
        <v>50</v>
      </c>
      <c r="F21" s="18">
        <v>54.9</v>
      </c>
      <c r="G21" s="18">
        <v>54.9</v>
      </c>
      <c r="H21" s="18">
        <v>20</v>
      </c>
      <c r="I21" s="18">
        <v>20</v>
      </c>
      <c r="J21" s="18">
        <v>20</v>
      </c>
    </row>
    <row r="22" spans="1:12" ht="96.75" customHeight="1">
      <c r="A22" s="15">
        <v>17</v>
      </c>
      <c r="B22" s="16" t="s">
        <v>48</v>
      </c>
      <c r="C22" s="20" t="s">
        <v>49</v>
      </c>
      <c r="D22" s="20" t="s">
        <v>50</v>
      </c>
      <c r="E22" s="18">
        <v>160</v>
      </c>
      <c r="F22" s="18">
        <v>160</v>
      </c>
      <c r="G22" s="18">
        <v>160</v>
      </c>
      <c r="H22" s="18">
        <v>50</v>
      </c>
      <c r="I22" s="18">
        <v>50</v>
      </c>
      <c r="J22" s="18">
        <v>50</v>
      </c>
    </row>
    <row r="23" spans="1:12" ht="96" customHeight="1">
      <c r="A23" s="15">
        <v>18</v>
      </c>
      <c r="B23" s="16" t="s">
        <v>51</v>
      </c>
      <c r="C23" s="20" t="s">
        <v>49</v>
      </c>
      <c r="D23" s="20" t="s">
        <v>52</v>
      </c>
      <c r="E23" s="18">
        <v>100</v>
      </c>
      <c r="F23" s="18">
        <v>110</v>
      </c>
      <c r="G23" s="18">
        <v>110</v>
      </c>
      <c r="H23" s="18">
        <v>50</v>
      </c>
      <c r="I23" s="18">
        <v>50</v>
      </c>
      <c r="J23" s="18">
        <v>50</v>
      </c>
    </row>
    <row r="24" spans="1:12" ht="98.25" customHeight="1">
      <c r="A24" s="15">
        <v>19</v>
      </c>
      <c r="B24" s="16" t="s">
        <v>53</v>
      </c>
      <c r="C24" s="20" t="s">
        <v>49</v>
      </c>
      <c r="D24" s="20" t="s">
        <v>54</v>
      </c>
      <c r="E24" s="18">
        <v>100</v>
      </c>
      <c r="F24" s="18">
        <v>5</v>
      </c>
      <c r="G24" s="18">
        <v>10</v>
      </c>
      <c r="H24" s="18">
        <v>100</v>
      </c>
      <c r="I24" s="18">
        <v>100</v>
      </c>
      <c r="J24" s="18">
        <v>100</v>
      </c>
    </row>
    <row r="25" spans="1:12" ht="96.75" customHeight="1">
      <c r="A25" s="15">
        <v>20</v>
      </c>
      <c r="B25" s="16" t="s">
        <v>55</v>
      </c>
      <c r="C25" s="20" t="s">
        <v>49</v>
      </c>
      <c r="D25" s="20" t="s">
        <v>56</v>
      </c>
      <c r="E25" s="18">
        <v>85</v>
      </c>
      <c r="F25" s="18">
        <v>85</v>
      </c>
      <c r="G25" s="18">
        <v>85</v>
      </c>
      <c r="H25" s="18">
        <v>10</v>
      </c>
      <c r="I25" s="18">
        <v>10</v>
      </c>
      <c r="J25" s="18">
        <v>10</v>
      </c>
    </row>
    <row r="26" spans="1:12" ht="98.25" customHeight="1">
      <c r="A26" s="15">
        <v>21</v>
      </c>
      <c r="B26" s="16" t="s">
        <v>57</v>
      </c>
      <c r="C26" s="20" t="s">
        <v>49</v>
      </c>
      <c r="D26" s="20" t="s">
        <v>58</v>
      </c>
      <c r="E26" s="18">
        <v>200</v>
      </c>
      <c r="F26" s="18">
        <v>170</v>
      </c>
      <c r="G26" s="18">
        <v>200</v>
      </c>
      <c r="H26" s="18">
        <v>200</v>
      </c>
      <c r="I26" s="18">
        <v>200</v>
      </c>
      <c r="J26" s="18">
        <v>200</v>
      </c>
    </row>
    <row r="27" spans="1:12" ht="94.5" customHeight="1">
      <c r="A27" s="15">
        <v>22</v>
      </c>
      <c r="B27" s="16" t="s">
        <v>59</v>
      </c>
      <c r="C27" s="20" t="s">
        <v>49</v>
      </c>
      <c r="D27" s="20" t="s">
        <v>60</v>
      </c>
      <c r="E27" s="18">
        <v>270</v>
      </c>
      <c r="F27" s="18">
        <v>40</v>
      </c>
      <c r="G27" s="18">
        <v>270</v>
      </c>
      <c r="H27" s="18">
        <v>60</v>
      </c>
      <c r="I27" s="18">
        <v>60</v>
      </c>
      <c r="J27" s="18">
        <v>60</v>
      </c>
    </row>
    <row r="28" spans="1:12" ht="135.75" customHeight="1">
      <c r="A28" s="15">
        <v>23</v>
      </c>
      <c r="B28" s="16" t="s">
        <v>61</v>
      </c>
      <c r="C28" s="20" t="s">
        <v>49</v>
      </c>
      <c r="D28" s="23" t="s">
        <v>62</v>
      </c>
      <c r="E28" s="18"/>
      <c r="F28" s="18"/>
      <c r="G28" s="18"/>
      <c r="H28" s="18">
        <v>20</v>
      </c>
      <c r="I28" s="18">
        <v>20</v>
      </c>
      <c r="J28" s="18">
        <v>20</v>
      </c>
    </row>
    <row r="29" spans="1:12" s="24" customFormat="1" ht="37.5">
      <c r="A29" s="15">
        <v>24</v>
      </c>
      <c r="B29" s="16"/>
      <c r="C29" s="20"/>
      <c r="D29" s="20" t="s">
        <v>63</v>
      </c>
      <c r="E29" s="18">
        <f t="shared" ref="E29:J29" si="4">SUM(E22:E28)</f>
        <v>915</v>
      </c>
      <c r="F29" s="18">
        <f t="shared" si="4"/>
        <v>570</v>
      </c>
      <c r="G29" s="18">
        <f t="shared" si="4"/>
        <v>835</v>
      </c>
      <c r="H29" s="18">
        <f t="shared" si="4"/>
        <v>490</v>
      </c>
      <c r="I29" s="18">
        <f t="shared" si="4"/>
        <v>490</v>
      </c>
      <c r="J29" s="18">
        <f t="shared" si="4"/>
        <v>490</v>
      </c>
      <c r="K29" s="7"/>
      <c r="L29" s="7"/>
    </row>
    <row r="30" spans="1:12" ht="63.75" customHeight="1">
      <c r="A30" s="15">
        <v>25</v>
      </c>
      <c r="B30" s="16" t="s">
        <v>64</v>
      </c>
      <c r="C30" s="20" t="s">
        <v>65</v>
      </c>
      <c r="D30" s="20" t="s">
        <v>20</v>
      </c>
      <c r="E30" s="18"/>
      <c r="F30" s="18"/>
      <c r="G30" s="18"/>
      <c r="H30" s="18"/>
      <c r="I30" s="18"/>
      <c r="J30" s="18"/>
    </row>
    <row r="31" spans="1:12" ht="56.25">
      <c r="A31" s="15">
        <v>26</v>
      </c>
      <c r="B31" s="16" t="s">
        <v>66</v>
      </c>
      <c r="C31" s="20" t="s">
        <v>67</v>
      </c>
      <c r="D31" s="20"/>
      <c r="E31" s="18">
        <f t="shared" ref="E31:J31" si="5">E32+E43+E44+E45+E46</f>
        <v>670547.39999999991</v>
      </c>
      <c r="F31" s="18">
        <f t="shared" si="5"/>
        <v>514847.69999999995</v>
      </c>
      <c r="G31" s="18">
        <f t="shared" si="5"/>
        <v>670526.79999999993</v>
      </c>
      <c r="H31" s="18">
        <f t="shared" si="5"/>
        <v>633277.80000000005</v>
      </c>
      <c r="I31" s="18">
        <f t="shared" si="5"/>
        <v>628109.70000000007</v>
      </c>
      <c r="J31" s="18">
        <f t="shared" si="5"/>
        <v>625530.60000000009</v>
      </c>
    </row>
    <row r="32" spans="1:12" ht="138" customHeight="1">
      <c r="A32" s="15">
        <v>27</v>
      </c>
      <c r="B32" s="16" t="s">
        <v>68</v>
      </c>
      <c r="C32" s="17" t="s">
        <v>69</v>
      </c>
      <c r="D32" s="25"/>
      <c r="E32" s="18">
        <f t="shared" ref="E32:J32" si="6">E35+E36+E40+E41+E42</f>
        <v>536317</v>
      </c>
      <c r="F32" s="18">
        <f t="shared" si="6"/>
        <v>410681.3</v>
      </c>
      <c r="G32" s="18">
        <f t="shared" si="6"/>
        <v>536296.4</v>
      </c>
      <c r="H32" s="18">
        <f t="shared" si="6"/>
        <v>524020.9</v>
      </c>
      <c r="I32" s="18">
        <f t="shared" si="6"/>
        <v>523414.60000000003</v>
      </c>
      <c r="J32" s="18">
        <f t="shared" si="6"/>
        <v>522257.30000000005</v>
      </c>
    </row>
    <row r="33" spans="1:10" ht="117" customHeight="1">
      <c r="A33" s="15">
        <v>28</v>
      </c>
      <c r="B33" s="16" t="s">
        <v>70</v>
      </c>
      <c r="C33" s="20" t="s">
        <v>71</v>
      </c>
      <c r="D33" s="20" t="s">
        <v>72</v>
      </c>
      <c r="E33" s="18">
        <v>8089</v>
      </c>
      <c r="F33" s="18">
        <v>9482.9</v>
      </c>
      <c r="G33" s="18">
        <v>9482.9</v>
      </c>
      <c r="H33" s="18">
        <v>10432</v>
      </c>
      <c r="I33" s="18">
        <v>9671</v>
      </c>
      <c r="J33" s="18">
        <v>8591</v>
      </c>
    </row>
    <row r="34" spans="1:10" ht="98.25" customHeight="1">
      <c r="A34" s="15">
        <v>29</v>
      </c>
      <c r="B34" s="16" t="s">
        <v>73</v>
      </c>
      <c r="C34" s="20" t="s">
        <v>71</v>
      </c>
      <c r="D34" s="20" t="s">
        <v>74</v>
      </c>
      <c r="E34" s="18">
        <v>367266.5</v>
      </c>
      <c r="F34" s="18">
        <v>273765.8</v>
      </c>
      <c r="G34" s="18">
        <v>365872.6</v>
      </c>
      <c r="H34" s="18">
        <v>341968.9</v>
      </c>
      <c r="I34" s="18">
        <v>341968.9</v>
      </c>
      <c r="J34" s="18">
        <v>341968.9</v>
      </c>
    </row>
    <row r="35" spans="1:10" ht="37.5">
      <c r="A35" s="15">
        <v>30</v>
      </c>
      <c r="B35" s="16"/>
      <c r="C35" s="20"/>
      <c r="D35" s="20" t="s">
        <v>75</v>
      </c>
      <c r="E35" s="18">
        <f t="shared" ref="E35:J35" si="7">E34+E33</f>
        <v>375355.5</v>
      </c>
      <c r="F35" s="18">
        <f t="shared" si="7"/>
        <v>283248.7</v>
      </c>
      <c r="G35" s="18">
        <f t="shared" si="7"/>
        <v>375355.5</v>
      </c>
      <c r="H35" s="18">
        <f t="shared" si="7"/>
        <v>352400.9</v>
      </c>
      <c r="I35" s="18">
        <f t="shared" si="7"/>
        <v>351639.9</v>
      </c>
      <c r="J35" s="18">
        <f t="shared" si="7"/>
        <v>350559.9</v>
      </c>
    </row>
    <row r="36" spans="1:10" ht="115.5" customHeight="1">
      <c r="A36" s="15">
        <v>31</v>
      </c>
      <c r="B36" s="16" t="s">
        <v>76</v>
      </c>
      <c r="C36" s="20" t="s">
        <v>77</v>
      </c>
      <c r="D36" s="20" t="s">
        <v>74</v>
      </c>
      <c r="E36" s="18">
        <v>28566.6</v>
      </c>
      <c r="F36" s="18">
        <v>17999</v>
      </c>
      <c r="G36" s="18">
        <v>28566.6</v>
      </c>
      <c r="H36" s="18">
        <v>34267</v>
      </c>
      <c r="I36" s="18">
        <v>34267</v>
      </c>
      <c r="J36" s="18">
        <v>34267</v>
      </c>
    </row>
    <row r="37" spans="1:10" ht="154.5" customHeight="1">
      <c r="A37" s="15">
        <v>32</v>
      </c>
      <c r="B37" s="16" t="s">
        <v>78</v>
      </c>
      <c r="C37" s="20" t="s">
        <v>79</v>
      </c>
      <c r="D37" s="26" t="s">
        <v>80</v>
      </c>
      <c r="E37" s="18">
        <v>20.6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</row>
    <row r="38" spans="1:10" ht="131.25">
      <c r="A38" s="15">
        <v>33</v>
      </c>
      <c r="B38" s="16" t="s">
        <v>81</v>
      </c>
      <c r="C38" s="20" t="s">
        <v>79</v>
      </c>
      <c r="D38" s="20" t="s">
        <v>62</v>
      </c>
      <c r="E38" s="27">
        <v>120</v>
      </c>
      <c r="F38" s="27">
        <v>90</v>
      </c>
      <c r="G38" s="18">
        <v>120</v>
      </c>
      <c r="H38" s="18">
        <v>120</v>
      </c>
      <c r="I38" s="18">
        <v>120</v>
      </c>
      <c r="J38" s="18">
        <v>120</v>
      </c>
    </row>
    <row r="39" spans="1:10" ht="150">
      <c r="A39" s="15">
        <v>34</v>
      </c>
      <c r="B39" s="28" t="s">
        <v>82</v>
      </c>
      <c r="C39" s="20" t="s">
        <v>79</v>
      </c>
      <c r="D39" s="20" t="s">
        <v>83</v>
      </c>
      <c r="E39" s="27">
        <v>2664.4</v>
      </c>
      <c r="F39" s="27">
        <v>2293.8000000000002</v>
      </c>
      <c r="G39" s="18">
        <v>2664.4</v>
      </c>
      <c r="H39" s="18">
        <v>2934.6</v>
      </c>
      <c r="I39" s="18">
        <v>2934.6</v>
      </c>
      <c r="J39" s="18">
        <v>2934.6</v>
      </c>
    </row>
    <row r="40" spans="1:10" ht="37.5">
      <c r="A40" s="15">
        <v>35</v>
      </c>
      <c r="B40" s="16"/>
      <c r="C40" s="20"/>
      <c r="D40" s="20" t="s">
        <v>84</v>
      </c>
      <c r="E40" s="27">
        <f t="shared" ref="E40:J40" si="8">E37+E38+E39</f>
        <v>2805</v>
      </c>
      <c r="F40" s="27">
        <f t="shared" si="8"/>
        <v>2383.8000000000002</v>
      </c>
      <c r="G40" s="27">
        <f t="shared" si="8"/>
        <v>2784.4</v>
      </c>
      <c r="H40" s="27">
        <f t="shared" si="8"/>
        <v>3054.6</v>
      </c>
      <c r="I40" s="27">
        <f t="shared" si="8"/>
        <v>3054.6</v>
      </c>
      <c r="J40" s="27">
        <f t="shared" si="8"/>
        <v>3054.6</v>
      </c>
    </row>
    <row r="41" spans="1:10" ht="75">
      <c r="A41" s="15">
        <v>36</v>
      </c>
      <c r="B41" s="16" t="s">
        <v>85</v>
      </c>
      <c r="C41" s="20" t="s">
        <v>86</v>
      </c>
      <c r="D41" s="20" t="s">
        <v>74</v>
      </c>
      <c r="E41" s="18">
        <v>118073.4</v>
      </c>
      <c r="F41" s="18">
        <v>104734.5</v>
      </c>
      <c r="G41" s="18">
        <v>118073.4</v>
      </c>
      <c r="H41" s="18">
        <v>115207.4</v>
      </c>
      <c r="I41" s="18">
        <v>115207.4</v>
      </c>
      <c r="J41" s="18">
        <v>115207.4</v>
      </c>
    </row>
    <row r="42" spans="1:10" ht="131.25">
      <c r="A42" s="15">
        <v>37</v>
      </c>
      <c r="B42" s="16" t="s">
        <v>87</v>
      </c>
      <c r="C42" s="29" t="s">
        <v>88</v>
      </c>
      <c r="D42" s="26" t="s">
        <v>80</v>
      </c>
      <c r="E42" s="18">
        <v>11516.5</v>
      </c>
      <c r="F42" s="18">
        <v>2315.3000000000002</v>
      </c>
      <c r="G42" s="18">
        <v>11516.5</v>
      </c>
      <c r="H42" s="18">
        <v>19091</v>
      </c>
      <c r="I42" s="18">
        <v>19245.7</v>
      </c>
      <c r="J42" s="18">
        <v>19168.400000000001</v>
      </c>
    </row>
    <row r="43" spans="1:10" ht="153" customHeight="1">
      <c r="A43" s="15">
        <v>38</v>
      </c>
      <c r="B43" s="16" t="s">
        <v>89</v>
      </c>
      <c r="C43" s="20" t="s">
        <v>90</v>
      </c>
      <c r="D43" s="20" t="s">
        <v>74</v>
      </c>
      <c r="E43" s="18">
        <v>145.4</v>
      </c>
      <c r="F43" s="18">
        <v>130.6</v>
      </c>
      <c r="G43" s="18">
        <v>145.4</v>
      </c>
      <c r="H43" s="18">
        <v>219.1</v>
      </c>
      <c r="I43" s="18">
        <v>189</v>
      </c>
      <c r="J43" s="18">
        <v>219.6</v>
      </c>
    </row>
    <row r="44" spans="1:10" ht="137.25" customHeight="1">
      <c r="A44" s="15">
        <v>39</v>
      </c>
      <c r="B44" s="16" t="s">
        <v>91</v>
      </c>
      <c r="C44" s="20" t="s">
        <v>92</v>
      </c>
      <c r="D44" s="20" t="s">
        <v>74</v>
      </c>
      <c r="E44" s="18">
        <v>4.5999999999999996</v>
      </c>
      <c r="F44" s="18">
        <v>4.5999999999999996</v>
      </c>
      <c r="G44" s="18">
        <v>4.5999999999999996</v>
      </c>
      <c r="H44" s="18">
        <v>1.4</v>
      </c>
      <c r="I44" s="18">
        <v>1.9</v>
      </c>
      <c r="J44" s="18">
        <v>1.5</v>
      </c>
    </row>
    <row r="45" spans="1:10" ht="78" customHeight="1">
      <c r="A45" s="15">
        <v>40</v>
      </c>
      <c r="B45" s="16" t="s">
        <v>93</v>
      </c>
      <c r="C45" s="20" t="s">
        <v>94</v>
      </c>
      <c r="D45" s="20" t="s">
        <v>74</v>
      </c>
      <c r="E45" s="18">
        <v>8146.2</v>
      </c>
      <c r="F45" s="18">
        <v>8146.2</v>
      </c>
      <c r="G45" s="18">
        <v>8146.2</v>
      </c>
      <c r="H45" s="18">
        <v>427</v>
      </c>
      <c r="I45" s="18">
        <v>475</v>
      </c>
      <c r="J45" s="18">
        <v>494</v>
      </c>
    </row>
    <row r="46" spans="1:10" ht="117.75" customHeight="1">
      <c r="A46" s="15">
        <v>41</v>
      </c>
      <c r="B46" s="16" t="s">
        <v>95</v>
      </c>
      <c r="C46" s="20" t="s">
        <v>96</v>
      </c>
      <c r="D46" s="30"/>
      <c r="E46" s="18">
        <f t="shared" ref="E46:J46" si="9">E54+E55+E56+E57+E58</f>
        <v>125934.2</v>
      </c>
      <c r="F46" s="18">
        <f t="shared" si="9"/>
        <v>95884.999999999985</v>
      </c>
      <c r="G46" s="18">
        <f t="shared" si="9"/>
        <v>125934.2</v>
      </c>
      <c r="H46" s="18">
        <f t="shared" si="9"/>
        <v>108609.40000000001</v>
      </c>
      <c r="I46" s="18">
        <f t="shared" si="9"/>
        <v>104029.20000000001</v>
      </c>
      <c r="J46" s="18">
        <f t="shared" si="9"/>
        <v>102558.20000000001</v>
      </c>
    </row>
    <row r="47" spans="1:10" ht="96.75" customHeight="1">
      <c r="A47" s="15">
        <v>42</v>
      </c>
      <c r="B47" s="16" t="s">
        <v>97</v>
      </c>
      <c r="C47" s="20" t="s">
        <v>98</v>
      </c>
      <c r="D47" s="20" t="s">
        <v>50</v>
      </c>
      <c r="E47" s="18">
        <v>31229.1</v>
      </c>
      <c r="F47" s="18">
        <v>24066.2</v>
      </c>
      <c r="G47" s="18">
        <v>31229.1</v>
      </c>
      <c r="H47" s="18">
        <v>30112.1</v>
      </c>
      <c r="I47" s="18">
        <v>29513.5</v>
      </c>
      <c r="J47" s="18">
        <v>28600.9</v>
      </c>
    </row>
    <row r="48" spans="1:10" ht="93.75">
      <c r="A48" s="15">
        <v>43</v>
      </c>
      <c r="B48" s="16" t="s">
        <v>99</v>
      </c>
      <c r="C48" s="20" t="s">
        <v>98</v>
      </c>
      <c r="D48" s="20" t="s">
        <v>52</v>
      </c>
      <c r="E48" s="27">
        <v>25806</v>
      </c>
      <c r="F48" s="27">
        <v>18514.3</v>
      </c>
      <c r="G48" s="27">
        <v>25806</v>
      </c>
      <c r="H48" s="18">
        <v>23338.6</v>
      </c>
      <c r="I48" s="18">
        <v>20063.3</v>
      </c>
      <c r="J48" s="18">
        <v>20063.3</v>
      </c>
    </row>
    <row r="49" spans="1:17" ht="97.5" customHeight="1">
      <c r="A49" s="15">
        <v>44</v>
      </c>
      <c r="B49" s="16" t="s">
        <v>100</v>
      </c>
      <c r="C49" s="20" t="s">
        <v>98</v>
      </c>
      <c r="D49" s="20" t="s">
        <v>54</v>
      </c>
      <c r="E49" s="27">
        <v>5169.8</v>
      </c>
      <c r="F49" s="27">
        <v>3799.2</v>
      </c>
      <c r="G49" s="27">
        <v>5169.8</v>
      </c>
      <c r="H49" s="18">
        <v>4465.6000000000004</v>
      </c>
      <c r="I49" s="18">
        <v>4392</v>
      </c>
      <c r="J49" s="18">
        <v>4170.3</v>
      </c>
    </row>
    <row r="50" spans="1:17" ht="95.25" customHeight="1">
      <c r="A50" s="15">
        <v>45</v>
      </c>
      <c r="B50" s="16" t="s">
        <v>101</v>
      </c>
      <c r="C50" s="20" t="s">
        <v>98</v>
      </c>
      <c r="D50" s="20" t="s">
        <v>56</v>
      </c>
      <c r="E50" s="27">
        <v>1794.8</v>
      </c>
      <c r="F50" s="27">
        <v>1314.6</v>
      </c>
      <c r="G50" s="27">
        <v>1794.8</v>
      </c>
      <c r="H50" s="18">
        <v>1713.8</v>
      </c>
      <c r="I50" s="18">
        <v>1589.3</v>
      </c>
      <c r="J50" s="18">
        <v>1589.3</v>
      </c>
    </row>
    <row r="51" spans="1:17" ht="93.75">
      <c r="A51" s="15">
        <v>46</v>
      </c>
      <c r="B51" s="16" t="s">
        <v>102</v>
      </c>
      <c r="C51" s="20" t="s">
        <v>98</v>
      </c>
      <c r="D51" s="20" t="s">
        <v>58</v>
      </c>
      <c r="E51" s="27">
        <v>11520.5</v>
      </c>
      <c r="F51" s="27">
        <v>7609.6</v>
      </c>
      <c r="G51" s="27">
        <v>11520.5</v>
      </c>
      <c r="H51" s="18">
        <v>10618.7</v>
      </c>
      <c r="I51" s="18">
        <v>10408.6</v>
      </c>
      <c r="J51" s="18">
        <v>10203.799999999999</v>
      </c>
    </row>
    <row r="52" spans="1:17" ht="93.75">
      <c r="A52" s="15">
        <v>47</v>
      </c>
      <c r="B52" s="16" t="s">
        <v>103</v>
      </c>
      <c r="C52" s="20" t="s">
        <v>98</v>
      </c>
      <c r="D52" s="20" t="s">
        <v>60</v>
      </c>
      <c r="E52" s="27">
        <v>5484.9</v>
      </c>
      <c r="F52" s="27">
        <v>4089.2</v>
      </c>
      <c r="G52" s="27">
        <v>5484.9</v>
      </c>
      <c r="H52" s="18">
        <v>5067.5</v>
      </c>
      <c r="I52" s="18">
        <v>4769.3999999999996</v>
      </c>
      <c r="J52" s="18">
        <v>4637.5</v>
      </c>
    </row>
    <row r="53" spans="1:17" ht="131.25">
      <c r="A53" s="15">
        <v>48</v>
      </c>
      <c r="B53" s="16" t="s">
        <v>104</v>
      </c>
      <c r="C53" s="20" t="s">
        <v>98</v>
      </c>
      <c r="D53" s="20" t="s">
        <v>62</v>
      </c>
      <c r="E53" s="27">
        <v>2183.1999999999998</v>
      </c>
      <c r="F53" s="27">
        <v>1437.5</v>
      </c>
      <c r="G53" s="27">
        <v>2183.1999999999998</v>
      </c>
      <c r="H53" s="18">
        <v>2105.1</v>
      </c>
      <c r="I53" s="18">
        <v>2105.1</v>
      </c>
      <c r="J53" s="18">
        <v>2105.1</v>
      </c>
    </row>
    <row r="54" spans="1:17" ht="39.75" customHeight="1">
      <c r="A54" s="15">
        <v>49</v>
      </c>
      <c r="B54" s="16"/>
      <c r="C54" s="20"/>
      <c r="D54" s="20" t="s">
        <v>105</v>
      </c>
      <c r="E54" s="18">
        <f t="shared" ref="E54:J54" si="10">SUM(E47:E53)</f>
        <v>83188.3</v>
      </c>
      <c r="F54" s="18">
        <f t="shared" si="10"/>
        <v>60830.599999999991</v>
      </c>
      <c r="G54" s="18">
        <f t="shared" si="10"/>
        <v>83188.3</v>
      </c>
      <c r="H54" s="18">
        <f t="shared" si="10"/>
        <v>77421.400000000009</v>
      </c>
      <c r="I54" s="18">
        <f t="shared" si="10"/>
        <v>72841.200000000012</v>
      </c>
      <c r="J54" s="18">
        <f t="shared" si="10"/>
        <v>71370.200000000012</v>
      </c>
    </row>
    <row r="55" spans="1:17" ht="116.25" customHeight="1">
      <c r="A55" s="15">
        <v>50</v>
      </c>
      <c r="B55" s="16" t="s">
        <v>106</v>
      </c>
      <c r="C55" s="20" t="s">
        <v>107</v>
      </c>
      <c r="D55" s="20" t="s">
        <v>74</v>
      </c>
      <c r="E55" s="18">
        <v>2400</v>
      </c>
      <c r="F55" s="18">
        <v>2395.3000000000002</v>
      </c>
      <c r="G55" s="18">
        <v>2400</v>
      </c>
      <c r="H55" s="18">
        <v>2500</v>
      </c>
      <c r="I55" s="18">
        <v>2500</v>
      </c>
      <c r="J55" s="18">
        <v>2500</v>
      </c>
    </row>
    <row r="56" spans="1:17" ht="150.19999999999999" customHeight="1">
      <c r="A56" s="15">
        <v>51</v>
      </c>
      <c r="B56" s="16" t="s">
        <v>108</v>
      </c>
      <c r="C56" s="20" t="s">
        <v>109</v>
      </c>
      <c r="D56" s="20" t="s">
        <v>110</v>
      </c>
      <c r="E56" s="18">
        <v>545.9</v>
      </c>
      <c r="F56" s="18">
        <v>545.9</v>
      </c>
      <c r="G56" s="18">
        <v>545.9</v>
      </c>
      <c r="H56" s="18"/>
      <c r="I56" s="18"/>
      <c r="J56" s="18"/>
    </row>
    <row r="57" spans="1:17" ht="177" customHeight="1">
      <c r="A57" s="15">
        <v>52</v>
      </c>
      <c r="B57" s="31" t="s">
        <v>111</v>
      </c>
      <c r="C57" s="20" t="s">
        <v>112</v>
      </c>
      <c r="D57" s="20" t="s">
        <v>113</v>
      </c>
      <c r="E57" s="18">
        <v>24800</v>
      </c>
      <c r="F57" s="18">
        <v>23930.799999999999</v>
      </c>
      <c r="G57" s="18">
        <v>24800</v>
      </c>
      <c r="H57" s="18">
        <v>13588</v>
      </c>
      <c r="I57" s="18">
        <v>13588</v>
      </c>
      <c r="J57" s="18">
        <v>13588</v>
      </c>
    </row>
    <row r="58" spans="1:17" ht="175.5" customHeight="1">
      <c r="A58" s="15">
        <v>53</v>
      </c>
      <c r="B58" s="31" t="s">
        <v>114</v>
      </c>
      <c r="C58" s="20" t="s">
        <v>115</v>
      </c>
      <c r="D58" s="20" t="s">
        <v>74</v>
      </c>
      <c r="E58" s="18">
        <v>15000</v>
      </c>
      <c r="F58" s="18">
        <v>8182.4</v>
      </c>
      <c r="G58" s="18">
        <v>15000</v>
      </c>
      <c r="H58" s="18">
        <v>15100</v>
      </c>
      <c r="I58" s="18">
        <v>15100</v>
      </c>
      <c r="J58" s="18">
        <v>15100</v>
      </c>
    </row>
    <row r="59" spans="1:17" ht="37.5">
      <c r="A59" s="15">
        <v>54</v>
      </c>
      <c r="B59" s="16" t="s">
        <v>116</v>
      </c>
      <c r="C59" s="20" t="s">
        <v>117</v>
      </c>
      <c r="D59" s="20"/>
      <c r="E59" s="18">
        <f t="shared" ref="E59:J59" si="11">E60</f>
        <v>18285.3</v>
      </c>
      <c r="F59" s="18">
        <f t="shared" si="11"/>
        <v>28113.1</v>
      </c>
      <c r="G59" s="18">
        <f t="shared" si="11"/>
        <v>28113.1</v>
      </c>
      <c r="H59" s="18">
        <f t="shared" si="11"/>
        <v>0</v>
      </c>
      <c r="I59" s="18">
        <f t="shared" si="11"/>
        <v>0</v>
      </c>
      <c r="J59" s="18">
        <f t="shared" si="11"/>
        <v>0</v>
      </c>
    </row>
    <row r="60" spans="1:17" ht="153" customHeight="1">
      <c r="A60" s="15">
        <v>55</v>
      </c>
      <c r="B60" s="16" t="s">
        <v>118</v>
      </c>
      <c r="C60" s="17" t="s">
        <v>119</v>
      </c>
      <c r="D60" s="17" t="s">
        <v>120</v>
      </c>
      <c r="E60" s="18">
        <v>18285.3</v>
      </c>
      <c r="F60" s="18">
        <v>28113.1</v>
      </c>
      <c r="G60" s="18">
        <v>28113.1</v>
      </c>
      <c r="H60" s="18">
        <v>0</v>
      </c>
      <c r="I60" s="18">
        <v>0</v>
      </c>
      <c r="J60" s="18">
        <v>0</v>
      </c>
    </row>
    <row r="61" spans="1:17" ht="37.5">
      <c r="A61" s="15">
        <v>56</v>
      </c>
      <c r="B61" s="16" t="s">
        <v>121</v>
      </c>
      <c r="C61" s="17" t="s">
        <v>122</v>
      </c>
      <c r="D61" s="17"/>
      <c r="E61" s="18">
        <f>E65+E71+E99</f>
        <v>1389999.2000000002</v>
      </c>
      <c r="F61" s="18">
        <f>F65+F71+F99</f>
        <v>803229.0199999999</v>
      </c>
      <c r="G61" s="18">
        <f>G62+G63+G64+G71+G99</f>
        <v>1006782.6</v>
      </c>
      <c r="H61" s="18">
        <f>H71+H99+H62+H63+H64</f>
        <v>1740068.2999999998</v>
      </c>
      <c r="I61" s="18">
        <f>I71+I99+I62+I63+I64</f>
        <v>1775700</v>
      </c>
      <c r="J61" s="18">
        <f>J71+J99+J62+J63+J64</f>
        <v>915070.4</v>
      </c>
    </row>
    <row r="62" spans="1:17" ht="138.75" customHeight="1">
      <c r="A62" s="15">
        <v>57</v>
      </c>
      <c r="B62" s="16" t="s">
        <v>123</v>
      </c>
      <c r="C62" s="20" t="s">
        <v>124</v>
      </c>
      <c r="D62" s="20" t="s">
        <v>83</v>
      </c>
      <c r="E62" s="18">
        <v>298344.2</v>
      </c>
      <c r="F62" s="18">
        <v>242961.5</v>
      </c>
      <c r="G62" s="18">
        <v>298344.2</v>
      </c>
      <c r="H62" s="18">
        <v>339264.1</v>
      </c>
      <c r="I62" s="18">
        <v>349788.5</v>
      </c>
      <c r="J62" s="18">
        <v>286341.7</v>
      </c>
      <c r="K62" s="32"/>
      <c r="L62" s="33"/>
      <c r="M62" s="33"/>
      <c r="N62" s="33"/>
      <c r="O62" s="34"/>
      <c r="P62" s="34"/>
      <c r="Q62" s="34"/>
    </row>
    <row r="63" spans="1:17" ht="152.25" customHeight="1">
      <c r="A63" s="15">
        <v>58</v>
      </c>
      <c r="B63" s="16" t="s">
        <v>125</v>
      </c>
      <c r="C63" s="20" t="s">
        <v>124</v>
      </c>
      <c r="D63" s="20" t="s">
        <v>126</v>
      </c>
      <c r="E63" s="18">
        <v>961420.7</v>
      </c>
      <c r="F63" s="18">
        <v>479092.7</v>
      </c>
      <c r="G63" s="18">
        <v>591726.30000000005</v>
      </c>
      <c r="H63" s="18">
        <v>1296170</v>
      </c>
      <c r="I63" s="18">
        <v>1319048.8999999999</v>
      </c>
      <c r="J63" s="18">
        <v>518962.9</v>
      </c>
    </row>
    <row r="64" spans="1:17" ht="137.25" customHeight="1">
      <c r="A64" s="15">
        <v>59</v>
      </c>
      <c r="B64" s="16" t="s">
        <v>127</v>
      </c>
      <c r="C64" s="20" t="s">
        <v>124</v>
      </c>
      <c r="D64" s="20" t="s">
        <v>62</v>
      </c>
      <c r="E64" s="18">
        <v>105568.6</v>
      </c>
      <c r="F64" s="18">
        <v>55447.6</v>
      </c>
      <c r="G64" s="18">
        <v>90263.5</v>
      </c>
      <c r="H64" s="18">
        <v>100457.9</v>
      </c>
      <c r="I64" s="18">
        <v>104966</v>
      </c>
      <c r="J64" s="18">
        <v>107829.6</v>
      </c>
      <c r="K64" s="32"/>
      <c r="L64" s="33"/>
      <c r="M64" s="33"/>
      <c r="N64" s="33"/>
      <c r="O64" s="34"/>
      <c r="P64" s="34"/>
      <c r="Q64" s="34"/>
    </row>
    <row r="65" spans="1:10" ht="41.25" customHeight="1">
      <c r="A65" s="15">
        <v>60</v>
      </c>
      <c r="B65" s="16"/>
      <c r="C65" s="20"/>
      <c r="D65" s="20" t="s">
        <v>128</v>
      </c>
      <c r="E65" s="18">
        <f t="shared" ref="E65:J65" si="12">SUM(E62:E64)</f>
        <v>1365333.5</v>
      </c>
      <c r="F65" s="18">
        <f t="shared" si="12"/>
        <v>777501.79999999993</v>
      </c>
      <c r="G65" s="18">
        <f t="shared" si="12"/>
        <v>980334</v>
      </c>
      <c r="H65" s="18">
        <f t="shared" si="12"/>
        <v>1735892</v>
      </c>
      <c r="I65" s="18">
        <f t="shared" si="12"/>
        <v>1773803.4</v>
      </c>
      <c r="J65" s="18">
        <f t="shared" si="12"/>
        <v>913134.20000000007</v>
      </c>
    </row>
    <row r="66" spans="1:10" ht="109.5" customHeight="1">
      <c r="A66" s="15">
        <v>61</v>
      </c>
      <c r="B66" s="16" t="s">
        <v>129</v>
      </c>
      <c r="C66" s="29" t="s">
        <v>130</v>
      </c>
      <c r="D66" s="20" t="s">
        <v>83</v>
      </c>
      <c r="E66" s="18">
        <v>1389.6</v>
      </c>
      <c r="F66" s="18">
        <v>991.9</v>
      </c>
      <c r="G66" s="18">
        <v>1389.6</v>
      </c>
      <c r="H66" s="18">
        <v>648</v>
      </c>
      <c r="I66" s="18">
        <v>680.5</v>
      </c>
      <c r="J66" s="18">
        <v>714.5</v>
      </c>
    </row>
    <row r="67" spans="1:10" ht="112.5">
      <c r="A67" s="15">
        <v>62</v>
      </c>
      <c r="B67" s="16" t="s">
        <v>131</v>
      </c>
      <c r="C67" s="20" t="s">
        <v>130</v>
      </c>
      <c r="D67" s="17" t="s">
        <v>132</v>
      </c>
      <c r="E67" s="18">
        <v>444.4</v>
      </c>
      <c r="F67" s="18">
        <v>345.5</v>
      </c>
      <c r="G67" s="18">
        <v>444.4</v>
      </c>
      <c r="H67" s="18">
        <v>528.79999999999995</v>
      </c>
      <c r="I67" s="18">
        <v>528.79999999999995</v>
      </c>
      <c r="J67" s="18">
        <v>528.79999999999995</v>
      </c>
    </row>
    <row r="68" spans="1:10" ht="159" customHeight="1">
      <c r="A68" s="15">
        <v>63</v>
      </c>
      <c r="B68" s="16" t="s">
        <v>133</v>
      </c>
      <c r="C68" s="20" t="s">
        <v>130</v>
      </c>
      <c r="D68" s="26" t="s">
        <v>80</v>
      </c>
      <c r="E68" s="18">
        <v>25.9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</row>
    <row r="69" spans="1:10" ht="103.5" customHeight="1">
      <c r="A69" s="15">
        <v>64</v>
      </c>
      <c r="B69" s="16" t="s">
        <v>134</v>
      </c>
      <c r="C69" s="20" t="s">
        <v>130</v>
      </c>
      <c r="D69" s="20" t="s">
        <v>50</v>
      </c>
      <c r="E69" s="18">
        <v>27.2</v>
      </c>
      <c r="F69" s="18">
        <v>19</v>
      </c>
      <c r="G69" s="18">
        <v>27.2</v>
      </c>
      <c r="H69" s="18">
        <v>27.7</v>
      </c>
      <c r="I69" s="18">
        <v>29.1</v>
      </c>
      <c r="J69" s="18">
        <v>30.4</v>
      </c>
    </row>
    <row r="70" spans="1:10" ht="112.5">
      <c r="A70" s="15">
        <v>65</v>
      </c>
      <c r="B70" s="16" t="s">
        <v>135</v>
      </c>
      <c r="C70" s="20" t="s">
        <v>130</v>
      </c>
      <c r="D70" s="20" t="s">
        <v>54</v>
      </c>
      <c r="E70" s="18">
        <v>100</v>
      </c>
      <c r="F70" s="18">
        <v>72.5</v>
      </c>
      <c r="G70" s="18">
        <v>100</v>
      </c>
      <c r="H70" s="18">
        <v>104</v>
      </c>
      <c r="I70" s="18">
        <v>108.2</v>
      </c>
      <c r="J70" s="18">
        <v>112.5</v>
      </c>
    </row>
    <row r="71" spans="1:10" ht="41.25" customHeight="1">
      <c r="A71" s="15">
        <v>66</v>
      </c>
      <c r="B71" s="31"/>
      <c r="C71" s="30"/>
      <c r="D71" s="20" t="s">
        <v>136</v>
      </c>
      <c r="E71" s="18">
        <f t="shared" ref="E71:J71" si="13">SUM(E66:E70)</f>
        <v>1987.1000000000001</v>
      </c>
      <c r="F71" s="18">
        <f t="shared" si="13"/>
        <v>1428.9</v>
      </c>
      <c r="G71" s="18">
        <f t="shared" si="13"/>
        <v>1961.2</v>
      </c>
      <c r="H71" s="18">
        <f t="shared" si="13"/>
        <v>1308.5</v>
      </c>
      <c r="I71" s="18">
        <f t="shared" si="13"/>
        <v>1346.6</v>
      </c>
      <c r="J71" s="18">
        <f t="shared" si="13"/>
        <v>1386.2</v>
      </c>
    </row>
    <row r="72" spans="1:10" ht="75">
      <c r="A72" s="15">
        <v>67</v>
      </c>
      <c r="B72" s="16" t="s">
        <v>137</v>
      </c>
      <c r="C72" s="20" t="s">
        <v>138</v>
      </c>
      <c r="D72" s="20" t="s">
        <v>74</v>
      </c>
      <c r="E72" s="18">
        <v>1520</v>
      </c>
      <c r="F72" s="18">
        <v>1520.3</v>
      </c>
      <c r="G72" s="18">
        <v>1520.3</v>
      </c>
      <c r="H72" s="18">
        <v>50</v>
      </c>
      <c r="I72" s="18">
        <v>50</v>
      </c>
      <c r="J72" s="18">
        <v>50</v>
      </c>
    </row>
    <row r="73" spans="1:10" ht="75">
      <c r="A73" s="15">
        <v>68</v>
      </c>
      <c r="B73" s="16" t="s">
        <v>139</v>
      </c>
      <c r="C73" s="20" t="s">
        <v>140</v>
      </c>
      <c r="D73" s="20" t="s">
        <v>74</v>
      </c>
      <c r="E73" s="18">
        <v>50</v>
      </c>
      <c r="F73" s="18">
        <v>9.1</v>
      </c>
      <c r="G73" s="18">
        <v>50</v>
      </c>
      <c r="H73" s="18">
        <v>100</v>
      </c>
      <c r="I73" s="18">
        <v>100</v>
      </c>
      <c r="J73" s="18">
        <v>100</v>
      </c>
    </row>
    <row r="74" spans="1:10" ht="97.5" customHeight="1">
      <c r="A74" s="15">
        <v>69</v>
      </c>
      <c r="B74" s="16" t="s">
        <v>141</v>
      </c>
      <c r="C74" s="20" t="s">
        <v>138</v>
      </c>
      <c r="D74" s="35" t="s">
        <v>142</v>
      </c>
      <c r="E74" s="18">
        <v>146.80000000000001</v>
      </c>
      <c r="F74" s="18">
        <v>149.30000000000001</v>
      </c>
      <c r="G74" s="18">
        <v>149.30000000000001</v>
      </c>
      <c r="H74" s="18">
        <v>0</v>
      </c>
      <c r="I74" s="18">
        <v>0</v>
      </c>
      <c r="J74" s="18">
        <v>0</v>
      </c>
    </row>
    <row r="75" spans="1:10" ht="95.25" customHeight="1">
      <c r="A75" s="15">
        <v>70</v>
      </c>
      <c r="B75" s="16" t="s">
        <v>143</v>
      </c>
      <c r="C75" s="20" t="s">
        <v>140</v>
      </c>
      <c r="D75" s="35" t="s">
        <v>142</v>
      </c>
      <c r="E75" s="18">
        <v>450</v>
      </c>
      <c r="F75" s="18">
        <v>301.89999999999998</v>
      </c>
      <c r="G75" s="18">
        <v>450</v>
      </c>
      <c r="H75" s="18">
        <v>400</v>
      </c>
      <c r="I75" s="18">
        <v>400</v>
      </c>
      <c r="J75" s="18">
        <v>400</v>
      </c>
    </row>
    <row r="76" spans="1:10" ht="95.25" customHeight="1">
      <c r="A76" s="15">
        <v>71</v>
      </c>
      <c r="B76" s="36" t="s">
        <v>144</v>
      </c>
      <c r="C76" s="29" t="s">
        <v>138</v>
      </c>
      <c r="D76" s="35" t="s">
        <v>145</v>
      </c>
      <c r="E76" s="18">
        <v>0</v>
      </c>
      <c r="F76" s="18">
        <v>5</v>
      </c>
      <c r="G76" s="18">
        <v>5</v>
      </c>
      <c r="H76" s="18"/>
      <c r="I76" s="18"/>
      <c r="J76" s="18"/>
    </row>
    <row r="77" spans="1:10" ht="143.25" customHeight="1">
      <c r="A77" s="15">
        <v>72</v>
      </c>
      <c r="B77" s="16" t="s">
        <v>146</v>
      </c>
      <c r="C77" s="20" t="s">
        <v>138</v>
      </c>
      <c r="D77" s="20" t="s">
        <v>147</v>
      </c>
      <c r="E77" s="18">
        <v>0</v>
      </c>
      <c r="F77" s="18">
        <v>1.9</v>
      </c>
      <c r="G77" s="18">
        <v>1.9</v>
      </c>
      <c r="H77" s="18">
        <v>0</v>
      </c>
      <c r="I77" s="18">
        <v>0</v>
      </c>
      <c r="J77" s="18">
        <v>0</v>
      </c>
    </row>
    <row r="78" spans="1:10" ht="137.25" customHeight="1">
      <c r="A78" s="15">
        <v>73</v>
      </c>
      <c r="B78" s="16" t="s">
        <v>148</v>
      </c>
      <c r="C78" s="20" t="s">
        <v>140</v>
      </c>
      <c r="D78" s="20" t="s">
        <v>147</v>
      </c>
      <c r="E78" s="18">
        <v>0</v>
      </c>
      <c r="F78" s="18">
        <v>504.2</v>
      </c>
      <c r="G78" s="18">
        <v>504.2</v>
      </c>
      <c r="H78" s="18">
        <v>0</v>
      </c>
      <c r="I78" s="18">
        <v>0</v>
      </c>
      <c r="J78" s="18">
        <v>0</v>
      </c>
    </row>
    <row r="79" spans="1:10" ht="151.5" customHeight="1">
      <c r="A79" s="15">
        <v>74</v>
      </c>
      <c r="B79" s="16" t="s">
        <v>149</v>
      </c>
      <c r="C79" s="20" t="s">
        <v>138</v>
      </c>
      <c r="D79" s="20" t="s">
        <v>83</v>
      </c>
      <c r="E79" s="18">
        <v>1394.7</v>
      </c>
      <c r="F79" s="18">
        <v>1394.8</v>
      </c>
      <c r="G79" s="18">
        <v>1394.8</v>
      </c>
      <c r="H79" s="18">
        <v>0</v>
      </c>
      <c r="I79" s="18">
        <v>0</v>
      </c>
      <c r="J79" s="18">
        <v>0</v>
      </c>
    </row>
    <row r="80" spans="1:10" ht="138.75" customHeight="1">
      <c r="A80" s="15">
        <v>75</v>
      </c>
      <c r="B80" s="16" t="s">
        <v>150</v>
      </c>
      <c r="C80" s="20" t="s">
        <v>140</v>
      </c>
      <c r="D80" s="20" t="s">
        <v>83</v>
      </c>
      <c r="E80" s="18">
        <v>3857.5</v>
      </c>
      <c r="F80" s="18">
        <v>3857.5</v>
      </c>
      <c r="G80" s="18">
        <v>3857.5</v>
      </c>
      <c r="H80" s="18">
        <v>0</v>
      </c>
      <c r="I80" s="18">
        <v>0</v>
      </c>
      <c r="J80" s="18">
        <v>0</v>
      </c>
    </row>
    <row r="81" spans="1:10" ht="138.75" customHeight="1">
      <c r="A81" s="15">
        <v>76</v>
      </c>
      <c r="B81" s="16" t="s">
        <v>151</v>
      </c>
      <c r="C81" s="20" t="s">
        <v>138</v>
      </c>
      <c r="D81" s="20" t="s">
        <v>152</v>
      </c>
      <c r="E81" s="18">
        <v>45.2</v>
      </c>
      <c r="F81" s="18">
        <v>45.2</v>
      </c>
      <c r="G81" s="18">
        <v>45.2</v>
      </c>
      <c r="H81" s="18"/>
      <c r="I81" s="18"/>
      <c r="J81" s="18"/>
    </row>
    <row r="82" spans="1:10" ht="78.75" customHeight="1">
      <c r="A82" s="15">
        <v>77</v>
      </c>
      <c r="B82" s="16" t="s">
        <v>153</v>
      </c>
      <c r="C82" s="20" t="s">
        <v>140</v>
      </c>
      <c r="D82" s="20" t="s">
        <v>152</v>
      </c>
      <c r="E82" s="18">
        <v>796.2</v>
      </c>
      <c r="F82" s="18">
        <v>1205.3</v>
      </c>
      <c r="G82" s="18">
        <v>1205.3</v>
      </c>
      <c r="H82" s="18">
        <v>2317.8000000000002</v>
      </c>
      <c r="I82" s="18">
        <v>0</v>
      </c>
      <c r="J82" s="18">
        <v>0</v>
      </c>
    </row>
    <row r="83" spans="1:10" ht="136.5" customHeight="1">
      <c r="A83" s="15">
        <v>78</v>
      </c>
      <c r="B83" s="16" t="s">
        <v>154</v>
      </c>
      <c r="C83" s="20" t="s">
        <v>138</v>
      </c>
      <c r="D83" s="20" t="s">
        <v>155</v>
      </c>
      <c r="E83" s="18">
        <v>7528.9</v>
      </c>
      <c r="F83" s="18">
        <v>7532.9</v>
      </c>
      <c r="G83" s="18">
        <v>7532.9</v>
      </c>
      <c r="H83" s="18">
        <v>0</v>
      </c>
      <c r="I83" s="18">
        <v>0</v>
      </c>
      <c r="J83" s="18">
        <v>0</v>
      </c>
    </row>
    <row r="84" spans="1:10" ht="135.75" customHeight="1">
      <c r="A84" s="15">
        <v>79</v>
      </c>
      <c r="B84" s="16" t="s">
        <v>156</v>
      </c>
      <c r="C84" s="20" t="s">
        <v>140</v>
      </c>
      <c r="D84" s="20" t="s">
        <v>155</v>
      </c>
      <c r="E84" s="18">
        <v>1564.9</v>
      </c>
      <c r="F84" s="18">
        <v>1564.9</v>
      </c>
      <c r="G84" s="18">
        <v>1564.9</v>
      </c>
      <c r="H84" s="18">
        <v>0</v>
      </c>
      <c r="I84" s="18">
        <v>0</v>
      </c>
      <c r="J84" s="18">
        <v>0</v>
      </c>
    </row>
    <row r="85" spans="1:10" ht="117" customHeight="1">
      <c r="A85" s="15">
        <v>80</v>
      </c>
      <c r="B85" s="16" t="s">
        <v>157</v>
      </c>
      <c r="C85" s="20" t="s">
        <v>138</v>
      </c>
      <c r="D85" s="20" t="s">
        <v>113</v>
      </c>
      <c r="E85" s="18">
        <v>55.1</v>
      </c>
      <c r="F85" s="18">
        <v>55.1</v>
      </c>
      <c r="G85" s="18">
        <v>55.1</v>
      </c>
      <c r="H85" s="18">
        <v>0</v>
      </c>
      <c r="I85" s="18">
        <v>0</v>
      </c>
      <c r="J85" s="18">
        <v>0</v>
      </c>
    </row>
    <row r="86" spans="1:10" ht="112.5">
      <c r="A86" s="15">
        <v>81</v>
      </c>
      <c r="B86" s="16" t="s">
        <v>158</v>
      </c>
      <c r="C86" s="20" t="s">
        <v>140</v>
      </c>
      <c r="D86" s="20" t="s">
        <v>113</v>
      </c>
      <c r="E86" s="18">
        <v>9.1999999999999993</v>
      </c>
      <c r="F86" s="18">
        <v>9.1999999999999993</v>
      </c>
      <c r="G86" s="18">
        <v>9.1999999999999993</v>
      </c>
      <c r="H86" s="18">
        <v>0</v>
      </c>
      <c r="I86" s="18">
        <v>0</v>
      </c>
      <c r="J86" s="18">
        <v>0</v>
      </c>
    </row>
    <row r="87" spans="1:10" ht="177" customHeight="1">
      <c r="A87" s="15">
        <v>82</v>
      </c>
      <c r="B87" s="16" t="s">
        <v>159</v>
      </c>
      <c r="C87" s="20" t="s">
        <v>138</v>
      </c>
      <c r="D87" s="20" t="s">
        <v>110</v>
      </c>
      <c r="E87" s="18">
        <v>28.9</v>
      </c>
      <c r="F87" s="18">
        <v>28.9</v>
      </c>
      <c r="G87" s="18">
        <v>28.9</v>
      </c>
      <c r="H87" s="18">
        <v>0</v>
      </c>
      <c r="I87" s="18">
        <v>0</v>
      </c>
      <c r="J87" s="18">
        <v>0</v>
      </c>
    </row>
    <row r="88" spans="1:10" ht="112.5">
      <c r="A88" s="15">
        <v>83</v>
      </c>
      <c r="B88" s="16" t="s">
        <v>160</v>
      </c>
      <c r="C88" s="20" t="s">
        <v>138</v>
      </c>
      <c r="D88" s="20" t="s">
        <v>132</v>
      </c>
      <c r="E88" s="18">
        <v>37.799999999999997</v>
      </c>
      <c r="F88" s="18">
        <v>37.799999999999997</v>
      </c>
      <c r="G88" s="18">
        <v>37.799999999999997</v>
      </c>
      <c r="H88" s="18">
        <v>0</v>
      </c>
      <c r="I88" s="18">
        <v>0</v>
      </c>
      <c r="J88" s="18">
        <v>0</v>
      </c>
    </row>
    <row r="89" spans="1:10" ht="156.75" customHeight="1">
      <c r="A89" s="15">
        <v>84</v>
      </c>
      <c r="B89" s="16" t="s">
        <v>161</v>
      </c>
      <c r="C89" s="20" t="s">
        <v>140</v>
      </c>
      <c r="D89" s="20" t="s">
        <v>80</v>
      </c>
      <c r="E89" s="18">
        <v>949.3</v>
      </c>
      <c r="F89" s="18">
        <v>1449.3</v>
      </c>
      <c r="G89" s="18">
        <v>1449.3</v>
      </c>
      <c r="H89" s="18">
        <v>0</v>
      </c>
      <c r="I89" s="18">
        <v>0</v>
      </c>
      <c r="J89" s="18">
        <v>0</v>
      </c>
    </row>
    <row r="90" spans="1:10" ht="93.75">
      <c r="A90" s="15">
        <v>85</v>
      </c>
      <c r="B90" s="16" t="s">
        <v>162</v>
      </c>
      <c r="C90" s="20" t="s">
        <v>138</v>
      </c>
      <c r="D90" s="20" t="s">
        <v>50</v>
      </c>
      <c r="E90" s="18">
        <v>17.399999999999999</v>
      </c>
      <c r="F90" s="18">
        <v>17.399999999999999</v>
      </c>
      <c r="G90" s="18">
        <v>17.399999999999999</v>
      </c>
      <c r="H90" s="18">
        <v>0</v>
      </c>
      <c r="I90" s="18">
        <v>0</v>
      </c>
      <c r="J90" s="18">
        <v>0</v>
      </c>
    </row>
    <row r="91" spans="1:10" ht="93.75">
      <c r="A91" s="15">
        <v>86</v>
      </c>
      <c r="B91" s="16" t="s">
        <v>163</v>
      </c>
      <c r="C91" s="20" t="s">
        <v>140</v>
      </c>
      <c r="D91" s="20" t="s">
        <v>50</v>
      </c>
      <c r="E91" s="18">
        <v>321</v>
      </c>
      <c r="F91" s="18">
        <v>321</v>
      </c>
      <c r="G91" s="18">
        <v>321</v>
      </c>
      <c r="H91" s="18">
        <v>0</v>
      </c>
      <c r="I91" s="18">
        <v>0</v>
      </c>
      <c r="J91" s="18">
        <v>0</v>
      </c>
    </row>
    <row r="92" spans="1:10" ht="99" customHeight="1">
      <c r="A92" s="15">
        <v>87</v>
      </c>
      <c r="B92" s="16" t="s">
        <v>164</v>
      </c>
      <c r="C92" s="20" t="s">
        <v>138</v>
      </c>
      <c r="D92" s="20" t="s">
        <v>52</v>
      </c>
      <c r="E92" s="18">
        <v>61</v>
      </c>
      <c r="F92" s="18">
        <v>61</v>
      </c>
      <c r="G92" s="18">
        <v>61</v>
      </c>
      <c r="H92" s="18">
        <v>0</v>
      </c>
      <c r="I92" s="18">
        <v>0</v>
      </c>
      <c r="J92" s="18">
        <v>0</v>
      </c>
    </row>
    <row r="93" spans="1:10" ht="112.5">
      <c r="A93" s="15">
        <v>88</v>
      </c>
      <c r="B93" s="16" t="s">
        <v>165</v>
      </c>
      <c r="C93" s="20" t="s">
        <v>140</v>
      </c>
      <c r="D93" s="20" t="s">
        <v>54</v>
      </c>
      <c r="E93" s="18">
        <v>2074.1</v>
      </c>
      <c r="F93" s="18">
        <v>2074.1</v>
      </c>
      <c r="G93" s="18">
        <v>2074.1</v>
      </c>
      <c r="H93" s="18"/>
      <c r="I93" s="18"/>
      <c r="J93" s="18"/>
    </row>
    <row r="94" spans="1:10" ht="112.5">
      <c r="A94" s="15">
        <v>89</v>
      </c>
      <c r="B94" s="16" t="s">
        <v>166</v>
      </c>
      <c r="C94" s="20" t="s">
        <v>138</v>
      </c>
      <c r="D94" s="20" t="s">
        <v>56</v>
      </c>
      <c r="E94" s="18">
        <v>20.7</v>
      </c>
      <c r="F94" s="18">
        <v>20.6</v>
      </c>
      <c r="G94" s="18">
        <v>20.7</v>
      </c>
      <c r="H94" s="18">
        <v>0</v>
      </c>
      <c r="I94" s="18">
        <v>0</v>
      </c>
      <c r="J94" s="18">
        <v>0</v>
      </c>
    </row>
    <row r="95" spans="1:10" ht="93.75">
      <c r="A95" s="15">
        <v>90</v>
      </c>
      <c r="B95" s="16" t="s">
        <v>167</v>
      </c>
      <c r="C95" s="20" t="s">
        <v>138</v>
      </c>
      <c r="D95" s="20" t="s">
        <v>60</v>
      </c>
      <c r="E95" s="18">
        <v>1498</v>
      </c>
      <c r="F95" s="18">
        <v>1498</v>
      </c>
      <c r="G95" s="18">
        <v>1498</v>
      </c>
      <c r="H95" s="18">
        <v>0</v>
      </c>
      <c r="I95" s="18">
        <v>0</v>
      </c>
      <c r="J95" s="18">
        <v>0</v>
      </c>
    </row>
    <row r="96" spans="1:10" ht="93.75">
      <c r="A96" s="15">
        <v>91</v>
      </c>
      <c r="B96" s="16" t="s">
        <v>168</v>
      </c>
      <c r="C96" s="20" t="s">
        <v>140</v>
      </c>
      <c r="D96" s="20" t="s">
        <v>60</v>
      </c>
      <c r="E96" s="18">
        <v>0</v>
      </c>
      <c r="F96" s="18">
        <v>381.7</v>
      </c>
      <c r="G96" s="18">
        <v>381.7</v>
      </c>
      <c r="H96" s="18">
        <v>0</v>
      </c>
      <c r="I96" s="18">
        <v>0</v>
      </c>
      <c r="J96" s="18">
        <v>0</v>
      </c>
    </row>
    <row r="97" spans="1:10" ht="131.25">
      <c r="A97" s="15">
        <v>92</v>
      </c>
      <c r="B97" s="16" t="s">
        <v>169</v>
      </c>
      <c r="C97" s="20" t="s">
        <v>138</v>
      </c>
      <c r="D97" s="20" t="s">
        <v>62</v>
      </c>
      <c r="E97" s="18">
        <v>251.9</v>
      </c>
      <c r="F97" s="18">
        <v>251.9</v>
      </c>
      <c r="G97" s="18">
        <v>251.9</v>
      </c>
      <c r="H97" s="18">
        <v>0</v>
      </c>
      <c r="I97" s="18">
        <v>0</v>
      </c>
      <c r="J97" s="18">
        <v>0</v>
      </c>
    </row>
    <row r="98" spans="1:10" ht="131.25">
      <c r="A98" s="15">
        <v>93</v>
      </c>
      <c r="B98" s="16" t="s">
        <v>170</v>
      </c>
      <c r="C98" s="20" t="s">
        <v>140</v>
      </c>
      <c r="D98" s="20" t="s">
        <v>62</v>
      </c>
      <c r="E98" s="18">
        <v>0</v>
      </c>
      <c r="F98" s="18">
        <v>0.02</v>
      </c>
      <c r="G98" s="18">
        <v>0</v>
      </c>
      <c r="H98" s="18">
        <v>0</v>
      </c>
      <c r="I98" s="18">
        <v>0</v>
      </c>
      <c r="J98" s="18">
        <v>0</v>
      </c>
    </row>
    <row r="99" spans="1:10" ht="37.5">
      <c r="A99" s="15">
        <v>94</v>
      </c>
      <c r="B99" s="31"/>
      <c r="C99" s="30"/>
      <c r="D99" s="20" t="s">
        <v>171</v>
      </c>
      <c r="E99" s="18">
        <f t="shared" ref="E99:J99" si="14">SUM(E72:E98)</f>
        <v>22678.600000000002</v>
      </c>
      <c r="F99" s="18">
        <f t="shared" si="14"/>
        <v>24298.320000000003</v>
      </c>
      <c r="G99" s="18">
        <f t="shared" si="14"/>
        <v>24487.400000000005</v>
      </c>
      <c r="H99" s="18">
        <f t="shared" si="14"/>
        <v>2867.8</v>
      </c>
      <c r="I99" s="18">
        <f t="shared" si="14"/>
        <v>550</v>
      </c>
      <c r="J99" s="18">
        <f t="shared" si="14"/>
        <v>550</v>
      </c>
    </row>
    <row r="100" spans="1:10" ht="37.5">
      <c r="A100" s="15">
        <v>95</v>
      </c>
      <c r="B100" s="16" t="s">
        <v>172</v>
      </c>
      <c r="C100" s="20" t="s">
        <v>173</v>
      </c>
      <c r="D100" s="20"/>
      <c r="E100" s="18">
        <f t="shared" ref="E100:J100" si="15">E103+E110+E111+E112+E113+E114</f>
        <v>160375.9</v>
      </c>
      <c r="F100" s="18">
        <f t="shared" si="15"/>
        <v>69401.999999999985</v>
      </c>
      <c r="G100" s="18">
        <f t="shared" si="15"/>
        <v>160375.90000000002</v>
      </c>
      <c r="H100" s="18">
        <f t="shared" si="15"/>
        <v>79787.5</v>
      </c>
      <c r="I100" s="18">
        <f t="shared" si="15"/>
        <v>71422.900000000009</v>
      </c>
      <c r="J100" s="18">
        <f t="shared" si="15"/>
        <v>73441.399999999994</v>
      </c>
    </row>
    <row r="101" spans="1:10" ht="115.35" customHeight="1">
      <c r="A101" s="15">
        <v>96</v>
      </c>
      <c r="B101" s="16" t="s">
        <v>174</v>
      </c>
      <c r="C101" s="20" t="s">
        <v>175</v>
      </c>
      <c r="D101" s="17" t="s">
        <v>74</v>
      </c>
      <c r="E101" s="18">
        <v>171.4</v>
      </c>
      <c r="F101" s="18">
        <v>174.1</v>
      </c>
      <c r="G101" s="27">
        <v>174.1</v>
      </c>
      <c r="H101" s="18">
        <v>20</v>
      </c>
      <c r="I101" s="18">
        <v>10</v>
      </c>
      <c r="J101" s="18">
        <v>5</v>
      </c>
    </row>
    <row r="102" spans="1:10" ht="131.25">
      <c r="A102" s="15">
        <v>97</v>
      </c>
      <c r="B102" s="16" t="s">
        <v>176</v>
      </c>
      <c r="C102" s="20" t="s">
        <v>177</v>
      </c>
      <c r="D102" s="17" t="s">
        <v>74</v>
      </c>
      <c r="E102" s="18">
        <v>8900</v>
      </c>
      <c r="F102" s="18">
        <v>12361.4</v>
      </c>
      <c r="G102" s="18">
        <v>12361.4</v>
      </c>
      <c r="H102" s="18">
        <v>7600</v>
      </c>
      <c r="I102" s="18">
        <v>5500</v>
      </c>
      <c r="J102" s="18">
        <v>4600</v>
      </c>
    </row>
    <row r="103" spans="1:10" ht="35.85" customHeight="1">
      <c r="A103" s="15">
        <v>98</v>
      </c>
      <c r="B103" s="16"/>
      <c r="C103" s="20"/>
      <c r="D103" s="20" t="s">
        <v>178</v>
      </c>
      <c r="E103" s="18">
        <f t="shared" ref="E103:J103" si="16">SUM(E101:E102)</f>
        <v>9071.4</v>
      </c>
      <c r="F103" s="18">
        <f t="shared" si="16"/>
        <v>12535.5</v>
      </c>
      <c r="G103" s="18">
        <f t="shared" si="16"/>
        <v>12535.5</v>
      </c>
      <c r="H103" s="18">
        <f t="shared" si="16"/>
        <v>7620</v>
      </c>
      <c r="I103" s="18">
        <f t="shared" si="16"/>
        <v>5510</v>
      </c>
      <c r="J103" s="18">
        <f t="shared" si="16"/>
        <v>4605</v>
      </c>
    </row>
    <row r="104" spans="1:10" ht="110.45" customHeight="1">
      <c r="A104" s="15">
        <v>99</v>
      </c>
      <c r="B104" s="16" t="s">
        <v>179</v>
      </c>
      <c r="C104" s="29" t="s">
        <v>177</v>
      </c>
      <c r="D104" s="17" t="s">
        <v>180</v>
      </c>
      <c r="E104" s="18">
        <v>2.8</v>
      </c>
      <c r="F104" s="18">
        <v>2.8</v>
      </c>
      <c r="G104" s="18">
        <v>2.8</v>
      </c>
      <c r="H104" s="18"/>
      <c r="I104" s="18"/>
      <c r="J104" s="18"/>
    </row>
    <row r="105" spans="1:10" ht="110.45" customHeight="1">
      <c r="A105" s="15">
        <v>100</v>
      </c>
      <c r="B105" s="16" t="s">
        <v>181</v>
      </c>
      <c r="C105" s="29" t="s">
        <v>177</v>
      </c>
      <c r="D105" s="17" t="s">
        <v>83</v>
      </c>
      <c r="E105" s="18">
        <v>445.4</v>
      </c>
      <c r="F105" s="18">
        <v>444.4</v>
      </c>
      <c r="G105" s="18">
        <v>445.4</v>
      </c>
      <c r="H105" s="18"/>
      <c r="I105" s="18"/>
      <c r="J105" s="18"/>
    </row>
    <row r="106" spans="1:10" ht="117" customHeight="1">
      <c r="A106" s="15">
        <v>101</v>
      </c>
      <c r="B106" s="16" t="s">
        <v>182</v>
      </c>
      <c r="C106" s="20" t="s">
        <v>183</v>
      </c>
      <c r="D106" s="20" t="s">
        <v>50</v>
      </c>
      <c r="E106" s="18">
        <v>379.8</v>
      </c>
      <c r="F106" s="18">
        <v>383.3</v>
      </c>
      <c r="G106" s="18">
        <v>383.3</v>
      </c>
      <c r="H106" s="18">
        <v>0</v>
      </c>
      <c r="I106" s="18">
        <v>0</v>
      </c>
      <c r="J106" s="18">
        <v>0</v>
      </c>
    </row>
    <row r="107" spans="1:10" ht="117" customHeight="1">
      <c r="A107" s="15">
        <v>102</v>
      </c>
      <c r="B107" s="16" t="s">
        <v>184</v>
      </c>
      <c r="C107" s="29" t="s">
        <v>183</v>
      </c>
      <c r="D107" s="20" t="s">
        <v>52</v>
      </c>
      <c r="E107" s="18">
        <v>0</v>
      </c>
      <c r="F107" s="18">
        <v>0.2</v>
      </c>
      <c r="G107" s="18">
        <v>0.2</v>
      </c>
      <c r="H107" s="18"/>
      <c r="I107" s="18"/>
      <c r="J107" s="18"/>
    </row>
    <row r="108" spans="1:10" ht="117" customHeight="1">
      <c r="A108" s="15">
        <v>103</v>
      </c>
      <c r="B108" s="16" t="s">
        <v>185</v>
      </c>
      <c r="C108" s="29" t="s">
        <v>183</v>
      </c>
      <c r="D108" s="20" t="s">
        <v>56</v>
      </c>
      <c r="E108" s="18">
        <v>18.3</v>
      </c>
      <c r="F108" s="18">
        <v>18.3</v>
      </c>
      <c r="G108" s="18">
        <v>18.3</v>
      </c>
      <c r="H108" s="18"/>
      <c r="I108" s="18"/>
      <c r="J108" s="18"/>
    </row>
    <row r="109" spans="1:10" ht="117" customHeight="1">
      <c r="A109" s="15">
        <v>104</v>
      </c>
      <c r="B109" s="16" t="s">
        <v>186</v>
      </c>
      <c r="C109" s="29" t="s">
        <v>183</v>
      </c>
      <c r="D109" s="20" t="s">
        <v>58</v>
      </c>
      <c r="E109" s="18">
        <v>189.5</v>
      </c>
      <c r="F109" s="18">
        <v>221.1</v>
      </c>
      <c r="G109" s="18">
        <v>221.1</v>
      </c>
      <c r="H109" s="18"/>
      <c r="I109" s="18"/>
      <c r="J109" s="18"/>
    </row>
    <row r="110" spans="1:10" ht="45" customHeight="1">
      <c r="A110" s="15">
        <v>105</v>
      </c>
      <c r="B110" s="16"/>
      <c r="C110" s="20"/>
      <c r="D110" s="20" t="s">
        <v>187</v>
      </c>
      <c r="E110" s="27">
        <f t="shared" ref="E110:J110" si="17">SUM(E104:E109)</f>
        <v>1035.8</v>
      </c>
      <c r="F110" s="27">
        <f t="shared" si="17"/>
        <v>1070.0999999999999</v>
      </c>
      <c r="G110" s="27">
        <f t="shared" si="17"/>
        <v>1071.0999999999999</v>
      </c>
      <c r="H110" s="27">
        <f t="shared" si="17"/>
        <v>0</v>
      </c>
      <c r="I110" s="27">
        <f t="shared" si="17"/>
        <v>0</v>
      </c>
      <c r="J110" s="27">
        <f t="shared" si="17"/>
        <v>0</v>
      </c>
    </row>
    <row r="111" spans="1:10" ht="75">
      <c r="A111" s="15">
        <v>106</v>
      </c>
      <c r="B111" s="16" t="s">
        <v>188</v>
      </c>
      <c r="C111" s="20" t="s">
        <v>189</v>
      </c>
      <c r="D111" s="17" t="s">
        <v>74</v>
      </c>
      <c r="E111" s="18">
        <v>67222.399999999994</v>
      </c>
      <c r="F111" s="18">
        <v>43217.7</v>
      </c>
      <c r="G111" s="18">
        <v>63723</v>
      </c>
      <c r="H111" s="18">
        <v>54706.6</v>
      </c>
      <c r="I111" s="18">
        <v>52069.4</v>
      </c>
      <c r="J111" s="18">
        <v>55508.5</v>
      </c>
    </row>
    <row r="112" spans="1:10" ht="75">
      <c r="A112" s="15">
        <v>107</v>
      </c>
      <c r="B112" s="16" t="s">
        <v>190</v>
      </c>
      <c r="C112" s="20" t="s">
        <v>191</v>
      </c>
      <c r="D112" s="17" t="s">
        <v>74</v>
      </c>
      <c r="E112" s="18">
        <v>5362.4</v>
      </c>
      <c r="F112" s="18">
        <v>2171.1999999999998</v>
      </c>
      <c r="G112" s="18">
        <v>5362.4</v>
      </c>
      <c r="H112" s="18">
        <v>11104.2</v>
      </c>
      <c r="I112" s="18">
        <v>10666.2</v>
      </c>
      <c r="J112" s="18">
        <v>10032.9</v>
      </c>
    </row>
    <row r="113" spans="1:12" ht="81" customHeight="1">
      <c r="A113" s="15">
        <v>108</v>
      </c>
      <c r="B113" s="16" t="s">
        <v>192</v>
      </c>
      <c r="C113" s="20" t="s">
        <v>193</v>
      </c>
      <c r="D113" s="17" t="s">
        <v>74</v>
      </c>
      <c r="E113" s="18">
        <v>3879.8</v>
      </c>
      <c r="F113" s="18">
        <v>2847.2</v>
      </c>
      <c r="G113" s="18">
        <v>3879.8</v>
      </c>
      <c r="H113" s="18">
        <v>3262</v>
      </c>
      <c r="I113" s="18">
        <v>3177.3</v>
      </c>
      <c r="J113" s="18">
        <v>3295</v>
      </c>
    </row>
    <row r="114" spans="1:12" ht="78.75" customHeight="1">
      <c r="A114" s="15">
        <v>109</v>
      </c>
      <c r="B114" s="16" t="s">
        <v>194</v>
      </c>
      <c r="C114" s="20" t="s">
        <v>195</v>
      </c>
      <c r="D114" s="17" t="s">
        <v>74</v>
      </c>
      <c r="E114" s="18">
        <v>73804.100000000006</v>
      </c>
      <c r="F114" s="18">
        <v>7560.3</v>
      </c>
      <c r="G114" s="18">
        <v>73804.100000000006</v>
      </c>
      <c r="H114" s="18">
        <v>3094.7</v>
      </c>
      <c r="I114" s="18">
        <v>0</v>
      </c>
      <c r="J114" s="18">
        <v>0</v>
      </c>
    </row>
    <row r="115" spans="1:12" s="38" customFormat="1">
      <c r="A115" s="15">
        <v>110</v>
      </c>
      <c r="B115" s="37" t="s">
        <v>196</v>
      </c>
      <c r="C115" s="20" t="s">
        <v>197</v>
      </c>
      <c r="D115" s="20"/>
      <c r="E115" s="18">
        <f t="shared" ref="E115:J115" si="18">E292</f>
        <v>72987.700000000012</v>
      </c>
      <c r="F115" s="18">
        <f t="shared" si="18"/>
        <v>77252.000000000015</v>
      </c>
      <c r="G115" s="18">
        <f t="shared" si="18"/>
        <v>85178.999999999985</v>
      </c>
      <c r="H115" s="18">
        <f t="shared" si="18"/>
        <v>42347.4</v>
      </c>
      <c r="I115" s="18">
        <f t="shared" si="18"/>
        <v>42678.099999999984</v>
      </c>
      <c r="J115" s="18">
        <f t="shared" si="18"/>
        <v>42982.799999999996</v>
      </c>
      <c r="K115" s="7"/>
      <c r="L115" s="7"/>
    </row>
    <row r="116" spans="1:12" ht="134.25" customHeight="1">
      <c r="A116" s="15">
        <v>111</v>
      </c>
      <c r="B116" s="37" t="s">
        <v>198</v>
      </c>
      <c r="C116" s="39" t="s">
        <v>199</v>
      </c>
      <c r="D116" s="20" t="s">
        <v>200</v>
      </c>
      <c r="E116" s="18">
        <v>0</v>
      </c>
      <c r="F116" s="18">
        <v>10</v>
      </c>
      <c r="G116" s="18">
        <v>10</v>
      </c>
      <c r="H116" s="18">
        <v>0</v>
      </c>
      <c r="I116" s="18">
        <v>0</v>
      </c>
      <c r="J116" s="18">
        <v>0</v>
      </c>
    </row>
    <row r="117" spans="1:12" ht="117" customHeight="1">
      <c r="A117" s="15">
        <v>112</v>
      </c>
      <c r="B117" s="40" t="s">
        <v>201</v>
      </c>
      <c r="C117" s="39" t="s">
        <v>202</v>
      </c>
      <c r="D117" s="17" t="s">
        <v>203</v>
      </c>
      <c r="E117" s="18">
        <v>14.8</v>
      </c>
      <c r="F117" s="18">
        <v>0</v>
      </c>
      <c r="G117" s="18">
        <v>14.8</v>
      </c>
      <c r="H117" s="18">
        <v>5</v>
      </c>
      <c r="I117" s="18">
        <v>5</v>
      </c>
      <c r="J117" s="18">
        <v>5</v>
      </c>
    </row>
    <row r="118" spans="1:12" ht="116.25" customHeight="1">
      <c r="A118" s="15">
        <v>113</v>
      </c>
      <c r="B118" s="41" t="s">
        <v>204</v>
      </c>
      <c r="C118" s="42" t="s">
        <v>205</v>
      </c>
      <c r="D118" s="17" t="s">
        <v>203</v>
      </c>
      <c r="E118" s="18">
        <v>15</v>
      </c>
      <c r="F118" s="18">
        <v>10.7</v>
      </c>
      <c r="G118" s="18">
        <v>15</v>
      </c>
      <c r="H118" s="18">
        <v>15</v>
      </c>
      <c r="I118" s="18">
        <v>15</v>
      </c>
      <c r="J118" s="18">
        <v>15</v>
      </c>
    </row>
    <row r="119" spans="1:12" ht="145.35" customHeight="1">
      <c r="A119" s="15">
        <v>114</v>
      </c>
      <c r="B119" s="43" t="s">
        <v>206</v>
      </c>
      <c r="C119" s="44" t="s">
        <v>207</v>
      </c>
      <c r="D119" s="25" t="s">
        <v>203</v>
      </c>
      <c r="E119" s="18">
        <v>25</v>
      </c>
      <c r="F119" s="18">
        <v>0</v>
      </c>
      <c r="G119" s="18"/>
      <c r="H119" s="18"/>
      <c r="I119" s="18"/>
      <c r="J119" s="18"/>
    </row>
    <row r="120" spans="1:12" ht="134.25" customHeight="1">
      <c r="A120" s="15">
        <v>115</v>
      </c>
      <c r="B120" s="41" t="s">
        <v>208</v>
      </c>
      <c r="C120" s="42" t="s">
        <v>209</v>
      </c>
      <c r="D120" s="17" t="s">
        <v>203</v>
      </c>
      <c r="E120" s="18">
        <v>338.5</v>
      </c>
      <c r="F120" s="18">
        <v>0</v>
      </c>
      <c r="G120" s="18">
        <v>338.5</v>
      </c>
      <c r="H120" s="18">
        <v>50</v>
      </c>
      <c r="I120" s="18">
        <v>50</v>
      </c>
      <c r="J120" s="18">
        <v>50</v>
      </c>
    </row>
    <row r="121" spans="1:12" ht="116.25" customHeight="1">
      <c r="A121" s="15">
        <v>116</v>
      </c>
      <c r="B121" s="41" t="s">
        <v>210</v>
      </c>
      <c r="C121" s="42" t="s">
        <v>211</v>
      </c>
      <c r="D121" s="17" t="s">
        <v>203</v>
      </c>
      <c r="E121" s="18">
        <v>751.6</v>
      </c>
      <c r="F121" s="18">
        <v>516.29999999999995</v>
      </c>
      <c r="G121" s="18">
        <v>751.6</v>
      </c>
      <c r="H121" s="18">
        <v>760</v>
      </c>
      <c r="I121" s="18">
        <v>760</v>
      </c>
      <c r="J121" s="18">
        <v>760</v>
      </c>
    </row>
    <row r="122" spans="1:12" ht="135" customHeight="1">
      <c r="A122" s="15">
        <v>117</v>
      </c>
      <c r="B122" s="41" t="s">
        <v>212</v>
      </c>
      <c r="C122" s="45" t="s">
        <v>213</v>
      </c>
      <c r="D122" s="17" t="s">
        <v>203</v>
      </c>
      <c r="E122" s="18">
        <v>309.2</v>
      </c>
      <c r="F122" s="18">
        <v>169.2</v>
      </c>
      <c r="G122" s="18">
        <v>309.2</v>
      </c>
      <c r="H122" s="18">
        <v>310</v>
      </c>
      <c r="I122" s="18">
        <v>310</v>
      </c>
      <c r="J122" s="18">
        <v>310</v>
      </c>
    </row>
    <row r="123" spans="1:12" ht="164.1" customHeight="1">
      <c r="A123" s="15">
        <v>118</v>
      </c>
      <c r="B123" s="41" t="s">
        <v>214</v>
      </c>
      <c r="C123" s="45" t="s">
        <v>215</v>
      </c>
      <c r="D123" s="25" t="s">
        <v>203</v>
      </c>
      <c r="E123" s="18">
        <v>797.2</v>
      </c>
      <c r="F123" s="18">
        <v>-315</v>
      </c>
      <c r="G123" s="18">
        <v>0</v>
      </c>
      <c r="H123" s="18"/>
      <c r="I123" s="18"/>
      <c r="J123" s="18"/>
    </row>
    <row r="124" spans="1:12" ht="117" customHeight="1">
      <c r="A124" s="15">
        <v>119</v>
      </c>
      <c r="B124" s="37" t="s">
        <v>216</v>
      </c>
      <c r="C124" s="42" t="s">
        <v>211</v>
      </c>
      <c r="D124" s="20" t="s">
        <v>217</v>
      </c>
      <c r="E124" s="18">
        <v>4.3</v>
      </c>
      <c r="F124" s="18">
        <v>0</v>
      </c>
      <c r="G124" s="18">
        <v>0</v>
      </c>
      <c r="H124" s="18">
        <v>3</v>
      </c>
      <c r="I124" s="18">
        <v>3</v>
      </c>
      <c r="J124" s="18">
        <v>3</v>
      </c>
    </row>
    <row r="125" spans="1:12" ht="134.25" customHeight="1">
      <c r="A125" s="15">
        <v>120</v>
      </c>
      <c r="B125" s="40" t="s">
        <v>218</v>
      </c>
      <c r="C125" s="39" t="s">
        <v>219</v>
      </c>
      <c r="D125" s="20" t="s">
        <v>217</v>
      </c>
      <c r="E125" s="18">
        <v>0.5</v>
      </c>
      <c r="F125" s="18">
        <v>0.5</v>
      </c>
      <c r="G125" s="18">
        <v>0.5</v>
      </c>
      <c r="H125" s="18">
        <v>0.5</v>
      </c>
      <c r="I125" s="18">
        <v>0.5</v>
      </c>
      <c r="J125" s="18">
        <v>0.5</v>
      </c>
    </row>
    <row r="126" spans="1:12" ht="161.1" customHeight="1">
      <c r="A126" s="15">
        <v>121</v>
      </c>
      <c r="B126" s="40" t="s">
        <v>220</v>
      </c>
      <c r="C126" s="39" t="s">
        <v>215</v>
      </c>
      <c r="D126" s="29" t="s">
        <v>217</v>
      </c>
      <c r="E126" s="18">
        <v>66.5</v>
      </c>
      <c r="F126" s="18">
        <v>0.5</v>
      </c>
      <c r="G126" s="18">
        <v>0.5</v>
      </c>
      <c r="H126" s="18">
        <v>71.5</v>
      </c>
      <c r="I126" s="18">
        <v>71.5</v>
      </c>
      <c r="J126" s="18">
        <v>71.5</v>
      </c>
    </row>
    <row r="127" spans="1:12" ht="138.4" customHeight="1">
      <c r="A127" s="15">
        <v>122</v>
      </c>
      <c r="B127" s="41" t="s">
        <v>221</v>
      </c>
      <c r="C127" s="42" t="s">
        <v>222</v>
      </c>
      <c r="D127" s="20" t="s">
        <v>217</v>
      </c>
      <c r="E127" s="18">
        <v>196.8</v>
      </c>
      <c r="F127" s="18">
        <v>163.80000000000001</v>
      </c>
      <c r="G127" s="18">
        <v>196.8</v>
      </c>
      <c r="H127" s="18">
        <v>477.4</v>
      </c>
      <c r="I127" s="18">
        <v>477.4</v>
      </c>
      <c r="J127" s="18">
        <v>477.4</v>
      </c>
    </row>
    <row r="128" spans="1:12" ht="119.25" customHeight="1">
      <c r="A128" s="15">
        <v>123</v>
      </c>
      <c r="B128" s="37" t="s">
        <v>223</v>
      </c>
      <c r="C128" s="46" t="s">
        <v>224</v>
      </c>
      <c r="D128" s="20" t="s">
        <v>225</v>
      </c>
      <c r="E128" s="18">
        <v>100</v>
      </c>
      <c r="F128" s="18">
        <v>87.5</v>
      </c>
      <c r="G128" s="18">
        <v>100</v>
      </c>
      <c r="H128" s="18">
        <v>100</v>
      </c>
      <c r="I128" s="18">
        <v>100</v>
      </c>
      <c r="J128" s="18">
        <v>100</v>
      </c>
    </row>
    <row r="129" spans="1:10" ht="157.5" customHeight="1">
      <c r="A129" s="15">
        <v>124</v>
      </c>
      <c r="B129" s="37" t="s">
        <v>226</v>
      </c>
      <c r="C129" s="47" t="s">
        <v>227</v>
      </c>
      <c r="D129" s="20" t="s">
        <v>225</v>
      </c>
      <c r="E129" s="18">
        <v>10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</row>
    <row r="130" spans="1:10" ht="120" customHeight="1">
      <c r="A130" s="15">
        <v>125</v>
      </c>
      <c r="B130" s="37" t="s">
        <v>228</v>
      </c>
      <c r="C130" s="47" t="s">
        <v>211</v>
      </c>
      <c r="D130" s="20" t="s">
        <v>225</v>
      </c>
      <c r="E130" s="18">
        <v>30</v>
      </c>
      <c r="F130" s="18">
        <v>1.5</v>
      </c>
      <c r="G130" s="18">
        <v>30</v>
      </c>
      <c r="H130" s="18">
        <v>20</v>
      </c>
      <c r="I130" s="18">
        <v>20</v>
      </c>
      <c r="J130" s="18">
        <v>20</v>
      </c>
    </row>
    <row r="131" spans="1:10" ht="116.25" customHeight="1">
      <c r="A131" s="15">
        <v>126</v>
      </c>
      <c r="B131" s="40" t="s">
        <v>229</v>
      </c>
      <c r="C131" s="39" t="s">
        <v>230</v>
      </c>
      <c r="D131" s="20" t="s">
        <v>231</v>
      </c>
      <c r="E131" s="18">
        <v>0</v>
      </c>
      <c r="F131" s="18">
        <v>10</v>
      </c>
      <c r="G131" s="18">
        <v>10</v>
      </c>
      <c r="H131" s="18">
        <v>0</v>
      </c>
      <c r="I131" s="18">
        <v>0</v>
      </c>
      <c r="J131" s="18">
        <v>0</v>
      </c>
    </row>
    <row r="132" spans="1:10" ht="168" customHeight="1">
      <c r="A132" s="15">
        <v>127</v>
      </c>
      <c r="B132" s="37" t="s">
        <v>232</v>
      </c>
      <c r="C132" s="48" t="s">
        <v>233</v>
      </c>
      <c r="D132" s="20" t="s">
        <v>234</v>
      </c>
      <c r="E132" s="18">
        <v>12</v>
      </c>
      <c r="F132" s="18">
        <v>5</v>
      </c>
      <c r="G132" s="18">
        <v>6</v>
      </c>
      <c r="H132" s="18">
        <v>28</v>
      </c>
      <c r="I132" s="18">
        <v>22</v>
      </c>
      <c r="J132" s="18">
        <v>21</v>
      </c>
    </row>
    <row r="133" spans="1:10" ht="137.25" customHeight="1">
      <c r="A133" s="15">
        <v>128</v>
      </c>
      <c r="B133" s="28" t="s">
        <v>235</v>
      </c>
      <c r="C133" s="48" t="s">
        <v>236</v>
      </c>
      <c r="D133" s="20" t="s">
        <v>234</v>
      </c>
      <c r="E133" s="18">
        <v>108</v>
      </c>
      <c r="F133" s="18">
        <v>97.5</v>
      </c>
      <c r="G133" s="18">
        <v>117</v>
      </c>
      <c r="H133" s="49">
        <v>103</v>
      </c>
      <c r="I133" s="49">
        <v>106</v>
      </c>
      <c r="J133" s="49">
        <v>105</v>
      </c>
    </row>
    <row r="134" spans="1:10" ht="158.25" customHeight="1">
      <c r="A134" s="15">
        <v>129</v>
      </c>
      <c r="B134" s="28" t="s">
        <v>237</v>
      </c>
      <c r="C134" s="48" t="s">
        <v>238</v>
      </c>
      <c r="D134" s="20" t="s">
        <v>234</v>
      </c>
      <c r="E134" s="18">
        <v>0</v>
      </c>
      <c r="F134" s="18">
        <v>0.3</v>
      </c>
      <c r="G134" s="18">
        <v>0.4</v>
      </c>
      <c r="H134" s="49">
        <v>0</v>
      </c>
      <c r="I134" s="49">
        <v>0</v>
      </c>
      <c r="J134" s="49">
        <v>0</v>
      </c>
    </row>
    <row r="135" spans="1:10" ht="158.25" customHeight="1">
      <c r="A135" s="15">
        <v>130</v>
      </c>
      <c r="B135" s="50" t="s">
        <v>239</v>
      </c>
      <c r="C135" s="48" t="s">
        <v>240</v>
      </c>
      <c r="D135" s="29" t="s">
        <v>234</v>
      </c>
      <c r="E135" s="18">
        <v>18</v>
      </c>
      <c r="F135" s="18">
        <v>7.5</v>
      </c>
      <c r="G135" s="18">
        <v>9</v>
      </c>
      <c r="H135" s="49">
        <v>6</v>
      </c>
      <c r="I135" s="49">
        <v>8</v>
      </c>
      <c r="J135" s="49">
        <v>10</v>
      </c>
    </row>
    <row r="136" spans="1:10" ht="152.25" customHeight="1">
      <c r="A136" s="15">
        <v>131</v>
      </c>
      <c r="B136" s="28" t="s">
        <v>241</v>
      </c>
      <c r="C136" s="51" t="s">
        <v>242</v>
      </c>
      <c r="D136" s="20" t="s">
        <v>234</v>
      </c>
      <c r="E136" s="18">
        <v>144</v>
      </c>
      <c r="F136" s="18">
        <v>70</v>
      </c>
      <c r="G136" s="18">
        <v>84</v>
      </c>
      <c r="H136" s="49">
        <v>51</v>
      </c>
      <c r="I136" s="49">
        <v>71</v>
      </c>
      <c r="J136" s="49">
        <v>88</v>
      </c>
    </row>
    <row r="137" spans="1:10" ht="196.5" customHeight="1">
      <c r="A137" s="15">
        <v>132</v>
      </c>
      <c r="B137" s="28" t="s">
        <v>243</v>
      </c>
      <c r="C137" s="51" t="s">
        <v>244</v>
      </c>
      <c r="D137" s="20" t="s">
        <v>234</v>
      </c>
      <c r="E137" s="18">
        <v>0</v>
      </c>
      <c r="F137" s="18">
        <v>18</v>
      </c>
      <c r="G137" s="18">
        <v>21.6</v>
      </c>
      <c r="H137" s="49">
        <v>18</v>
      </c>
      <c r="I137" s="49">
        <v>22</v>
      </c>
      <c r="J137" s="49">
        <v>13</v>
      </c>
    </row>
    <row r="138" spans="1:10" ht="115.5" customHeight="1">
      <c r="A138" s="15">
        <v>133</v>
      </c>
      <c r="B138" s="28" t="s">
        <v>245</v>
      </c>
      <c r="C138" s="48" t="s">
        <v>224</v>
      </c>
      <c r="D138" s="20" t="s">
        <v>234</v>
      </c>
      <c r="E138" s="18">
        <v>96</v>
      </c>
      <c r="F138" s="18">
        <v>111.9</v>
      </c>
      <c r="G138" s="18">
        <v>134.19999999999999</v>
      </c>
      <c r="H138" s="49">
        <v>98</v>
      </c>
      <c r="I138" s="49">
        <v>62</v>
      </c>
      <c r="J138" s="49">
        <v>85</v>
      </c>
    </row>
    <row r="139" spans="1:10" ht="192" customHeight="1">
      <c r="A139" s="15">
        <v>134</v>
      </c>
      <c r="B139" s="50" t="s">
        <v>246</v>
      </c>
      <c r="C139" s="52" t="s">
        <v>247</v>
      </c>
      <c r="D139" s="20" t="s">
        <v>234</v>
      </c>
      <c r="E139" s="18">
        <v>1.2</v>
      </c>
      <c r="F139" s="18">
        <v>0.5</v>
      </c>
      <c r="G139" s="18">
        <v>0.6</v>
      </c>
      <c r="H139" s="49"/>
      <c r="I139" s="49"/>
      <c r="J139" s="49"/>
    </row>
    <row r="140" spans="1:10" ht="214.9" customHeight="1">
      <c r="A140" s="15">
        <v>135</v>
      </c>
      <c r="B140" s="28" t="s">
        <v>248</v>
      </c>
      <c r="C140" s="48" t="s">
        <v>249</v>
      </c>
      <c r="D140" s="20" t="s">
        <v>234</v>
      </c>
      <c r="E140" s="18">
        <v>278</v>
      </c>
      <c r="F140" s="18">
        <v>186.7</v>
      </c>
      <c r="G140" s="18">
        <v>224</v>
      </c>
      <c r="H140" s="49">
        <v>278</v>
      </c>
      <c r="I140" s="49">
        <v>269</v>
      </c>
      <c r="J140" s="49">
        <v>275</v>
      </c>
    </row>
    <row r="141" spans="1:10" ht="215.25" customHeight="1">
      <c r="A141" s="15">
        <v>136</v>
      </c>
      <c r="B141" s="28" t="s">
        <v>250</v>
      </c>
      <c r="C141" s="48" t="s">
        <v>251</v>
      </c>
      <c r="D141" s="20" t="s">
        <v>234</v>
      </c>
      <c r="E141" s="18">
        <v>885</v>
      </c>
      <c r="F141" s="18">
        <v>713.6</v>
      </c>
      <c r="G141" s="18">
        <v>856</v>
      </c>
      <c r="H141" s="49">
        <v>836</v>
      </c>
      <c r="I141" s="49">
        <v>884</v>
      </c>
      <c r="J141" s="49">
        <v>868</v>
      </c>
    </row>
    <row r="142" spans="1:10" ht="273" customHeight="1">
      <c r="A142" s="15">
        <v>137</v>
      </c>
      <c r="B142" s="28" t="s">
        <v>252</v>
      </c>
      <c r="C142" s="48" t="s">
        <v>253</v>
      </c>
      <c r="D142" s="20" t="s">
        <v>234</v>
      </c>
      <c r="E142" s="18">
        <v>111</v>
      </c>
      <c r="F142" s="18">
        <v>57.6</v>
      </c>
      <c r="G142" s="53">
        <v>69</v>
      </c>
      <c r="H142" s="53">
        <v>0</v>
      </c>
      <c r="I142" s="53">
        <v>0</v>
      </c>
      <c r="J142" s="53">
        <v>0</v>
      </c>
    </row>
    <row r="143" spans="1:10" ht="153.75" customHeight="1">
      <c r="A143" s="15">
        <v>138</v>
      </c>
      <c r="B143" s="28" t="s">
        <v>254</v>
      </c>
      <c r="C143" s="48" t="s">
        <v>255</v>
      </c>
      <c r="D143" s="20" t="s">
        <v>234</v>
      </c>
      <c r="E143" s="18">
        <v>1165</v>
      </c>
      <c r="F143" s="18">
        <v>877.7</v>
      </c>
      <c r="G143" s="18">
        <v>1053</v>
      </c>
      <c r="H143" s="18">
        <v>996</v>
      </c>
      <c r="I143" s="18">
        <v>1065</v>
      </c>
      <c r="J143" s="18">
        <v>1075</v>
      </c>
    </row>
    <row r="144" spans="1:10" ht="155.25" customHeight="1">
      <c r="A144" s="15">
        <v>139</v>
      </c>
      <c r="B144" s="28" t="s">
        <v>256</v>
      </c>
      <c r="C144" s="48" t="s">
        <v>257</v>
      </c>
      <c r="D144" s="20" t="s">
        <v>234</v>
      </c>
      <c r="E144" s="18">
        <v>60</v>
      </c>
      <c r="F144" s="18">
        <v>77.5</v>
      </c>
      <c r="G144" s="18">
        <v>93</v>
      </c>
      <c r="H144" s="18">
        <v>85</v>
      </c>
      <c r="I144" s="18">
        <v>49</v>
      </c>
      <c r="J144" s="18">
        <v>65</v>
      </c>
    </row>
    <row r="145" spans="1:10" ht="137.25" customHeight="1">
      <c r="A145" s="15">
        <v>140</v>
      </c>
      <c r="B145" s="28" t="s">
        <v>258</v>
      </c>
      <c r="C145" s="48" t="s">
        <v>259</v>
      </c>
      <c r="D145" s="20" t="s">
        <v>234</v>
      </c>
      <c r="E145" s="18">
        <v>4</v>
      </c>
      <c r="F145" s="18">
        <v>2.7</v>
      </c>
      <c r="G145" s="18">
        <v>3.2</v>
      </c>
      <c r="H145" s="18">
        <v>1.8</v>
      </c>
      <c r="I145" s="18">
        <v>3</v>
      </c>
      <c r="J145" s="18">
        <v>3</v>
      </c>
    </row>
    <row r="146" spans="1:10" ht="153" customHeight="1">
      <c r="A146" s="15">
        <v>141</v>
      </c>
      <c r="B146" s="28" t="s">
        <v>260</v>
      </c>
      <c r="C146" s="48" t="s">
        <v>261</v>
      </c>
      <c r="D146" s="20" t="s">
        <v>234</v>
      </c>
      <c r="E146" s="18">
        <v>10</v>
      </c>
      <c r="F146" s="18">
        <v>6.7</v>
      </c>
      <c r="G146" s="18">
        <v>8</v>
      </c>
      <c r="H146" s="18">
        <v>0</v>
      </c>
      <c r="I146" s="18">
        <v>11</v>
      </c>
      <c r="J146" s="18">
        <v>7</v>
      </c>
    </row>
    <row r="147" spans="1:10" ht="133.5" customHeight="1">
      <c r="A147" s="15">
        <v>142</v>
      </c>
      <c r="B147" s="28" t="s">
        <v>262</v>
      </c>
      <c r="C147" s="48" t="s">
        <v>263</v>
      </c>
      <c r="D147" s="20" t="s">
        <v>234</v>
      </c>
      <c r="E147" s="18">
        <v>259</v>
      </c>
      <c r="F147" s="18">
        <v>186.8</v>
      </c>
      <c r="G147" s="18">
        <v>224</v>
      </c>
      <c r="H147" s="18">
        <v>295</v>
      </c>
      <c r="I147" s="18">
        <v>282</v>
      </c>
      <c r="J147" s="18">
        <v>278</v>
      </c>
    </row>
    <row r="148" spans="1:10" ht="114" customHeight="1">
      <c r="A148" s="15">
        <v>143</v>
      </c>
      <c r="B148" s="28" t="s">
        <v>264</v>
      </c>
      <c r="C148" s="48" t="s">
        <v>265</v>
      </c>
      <c r="D148" s="20" t="s">
        <v>234</v>
      </c>
      <c r="E148" s="18">
        <v>1330</v>
      </c>
      <c r="F148" s="18">
        <v>599.29999999999995</v>
      </c>
      <c r="G148" s="18">
        <v>719</v>
      </c>
      <c r="H148" s="18">
        <v>764</v>
      </c>
      <c r="I148" s="18">
        <v>806</v>
      </c>
      <c r="J148" s="18">
        <v>967</v>
      </c>
    </row>
    <row r="149" spans="1:10" ht="212.25" customHeight="1">
      <c r="A149" s="15">
        <v>144</v>
      </c>
      <c r="B149" s="28" t="s">
        <v>266</v>
      </c>
      <c r="C149" s="48" t="s">
        <v>267</v>
      </c>
      <c r="D149" s="20" t="s">
        <v>234</v>
      </c>
      <c r="E149" s="18">
        <v>0</v>
      </c>
      <c r="F149" s="18">
        <v>0</v>
      </c>
      <c r="G149" s="18">
        <v>0</v>
      </c>
      <c r="H149" s="18">
        <v>23</v>
      </c>
      <c r="I149" s="18">
        <v>10</v>
      </c>
      <c r="J149" s="18">
        <v>11</v>
      </c>
    </row>
    <row r="150" spans="1:10" ht="177" customHeight="1">
      <c r="A150" s="15">
        <v>145</v>
      </c>
      <c r="B150" s="28" t="s">
        <v>268</v>
      </c>
      <c r="C150" s="54" t="s">
        <v>269</v>
      </c>
      <c r="D150" s="20" t="s">
        <v>234</v>
      </c>
      <c r="E150" s="18">
        <v>21</v>
      </c>
      <c r="F150" s="18">
        <v>14</v>
      </c>
      <c r="G150" s="18">
        <v>16.8</v>
      </c>
      <c r="H150" s="18">
        <v>11</v>
      </c>
      <c r="I150" s="18">
        <v>13</v>
      </c>
      <c r="J150" s="18">
        <v>15</v>
      </c>
    </row>
    <row r="151" spans="1:10" ht="153" customHeight="1">
      <c r="A151" s="15">
        <v>146</v>
      </c>
      <c r="B151" s="28" t="s">
        <v>270</v>
      </c>
      <c r="C151" s="48" t="s">
        <v>271</v>
      </c>
      <c r="D151" s="20" t="s">
        <v>234</v>
      </c>
      <c r="E151" s="18">
        <v>30</v>
      </c>
      <c r="F151" s="18">
        <v>0</v>
      </c>
      <c r="G151" s="18">
        <v>0</v>
      </c>
      <c r="H151" s="18">
        <v>170</v>
      </c>
      <c r="I151" s="18">
        <v>65</v>
      </c>
      <c r="J151" s="18">
        <v>88</v>
      </c>
    </row>
    <row r="152" spans="1:10" ht="138" customHeight="1">
      <c r="A152" s="15">
        <v>147</v>
      </c>
      <c r="B152" s="28" t="s">
        <v>272</v>
      </c>
      <c r="C152" s="55" t="s">
        <v>273</v>
      </c>
      <c r="D152" s="20" t="s">
        <v>234</v>
      </c>
      <c r="E152" s="18">
        <v>6</v>
      </c>
      <c r="F152" s="18">
        <v>15.6</v>
      </c>
      <c r="G152" s="18">
        <v>18.7</v>
      </c>
      <c r="H152" s="18">
        <v>30</v>
      </c>
      <c r="I152" s="18">
        <v>51</v>
      </c>
      <c r="J152" s="18">
        <v>27</v>
      </c>
    </row>
    <row r="153" spans="1:10" ht="120.75" customHeight="1">
      <c r="A153" s="15">
        <v>148</v>
      </c>
      <c r="B153" s="28" t="s">
        <v>274</v>
      </c>
      <c r="C153" s="48" t="s">
        <v>275</v>
      </c>
      <c r="D153" s="20" t="s">
        <v>234</v>
      </c>
      <c r="E153" s="18">
        <v>0</v>
      </c>
      <c r="F153" s="18">
        <v>0</v>
      </c>
      <c r="G153" s="18">
        <v>0</v>
      </c>
      <c r="H153" s="18">
        <v>11</v>
      </c>
      <c r="I153" s="18">
        <v>6</v>
      </c>
      <c r="J153" s="18">
        <v>8</v>
      </c>
    </row>
    <row r="154" spans="1:10" ht="167.1" customHeight="1">
      <c r="A154" s="15">
        <v>149</v>
      </c>
      <c r="B154" s="28" t="s">
        <v>276</v>
      </c>
      <c r="C154" s="48" t="s">
        <v>277</v>
      </c>
      <c r="D154" s="20" t="s">
        <v>234</v>
      </c>
      <c r="E154" s="18">
        <v>0</v>
      </c>
      <c r="F154" s="18">
        <v>0</v>
      </c>
      <c r="G154" s="18">
        <v>0</v>
      </c>
      <c r="H154" s="18">
        <v>1.8</v>
      </c>
      <c r="I154" s="18">
        <v>0.6</v>
      </c>
      <c r="J154" s="18">
        <v>0.8</v>
      </c>
    </row>
    <row r="155" spans="1:10" ht="101.45" customHeight="1">
      <c r="A155" s="15">
        <v>150</v>
      </c>
      <c r="B155" s="28" t="s">
        <v>278</v>
      </c>
      <c r="C155" s="48" t="s">
        <v>279</v>
      </c>
      <c r="D155" s="20" t="s">
        <v>234</v>
      </c>
      <c r="E155" s="18">
        <v>14</v>
      </c>
      <c r="F155" s="18">
        <v>10</v>
      </c>
      <c r="G155" s="18">
        <v>12</v>
      </c>
      <c r="H155" s="18">
        <v>14</v>
      </c>
      <c r="I155" s="18">
        <v>13</v>
      </c>
      <c r="J155" s="18">
        <v>14</v>
      </c>
    </row>
    <row r="156" spans="1:10" ht="101.45" customHeight="1">
      <c r="A156" s="15">
        <v>151</v>
      </c>
      <c r="B156" s="28" t="s">
        <v>280</v>
      </c>
      <c r="C156" s="48" t="s">
        <v>281</v>
      </c>
      <c r="D156" s="20" t="s">
        <v>234</v>
      </c>
      <c r="E156" s="18">
        <v>24</v>
      </c>
      <c r="F156" s="18">
        <v>11.3</v>
      </c>
      <c r="G156" s="18">
        <v>13.6</v>
      </c>
      <c r="H156" s="18">
        <v>20</v>
      </c>
      <c r="I156" s="18">
        <v>26</v>
      </c>
      <c r="J156" s="18">
        <v>23</v>
      </c>
    </row>
    <row r="157" spans="1:10" ht="117.75" customHeight="1">
      <c r="A157" s="15">
        <v>152</v>
      </c>
      <c r="B157" s="28" t="s">
        <v>282</v>
      </c>
      <c r="C157" s="48" t="s">
        <v>283</v>
      </c>
      <c r="D157" s="20" t="s">
        <v>234</v>
      </c>
      <c r="E157" s="18">
        <v>108</v>
      </c>
      <c r="F157" s="22">
        <v>57.6</v>
      </c>
      <c r="G157" s="18">
        <v>69.099999999999994</v>
      </c>
      <c r="H157" s="18">
        <v>0</v>
      </c>
      <c r="I157" s="18">
        <v>0</v>
      </c>
      <c r="J157" s="18">
        <v>36</v>
      </c>
    </row>
    <row r="158" spans="1:10" ht="139.35" customHeight="1">
      <c r="A158" s="15">
        <v>153</v>
      </c>
      <c r="B158" s="28" t="s">
        <v>284</v>
      </c>
      <c r="C158" s="56" t="s">
        <v>285</v>
      </c>
      <c r="D158" s="20" t="s">
        <v>234</v>
      </c>
      <c r="E158" s="18">
        <v>0</v>
      </c>
      <c r="F158" s="18">
        <v>2.5</v>
      </c>
      <c r="G158" s="18">
        <v>3</v>
      </c>
      <c r="H158" s="18">
        <v>0</v>
      </c>
      <c r="I158" s="18">
        <v>0</v>
      </c>
      <c r="J158" s="18">
        <v>0</v>
      </c>
    </row>
    <row r="159" spans="1:10" ht="134.25" customHeight="1">
      <c r="A159" s="15">
        <v>154</v>
      </c>
      <c r="B159" s="28" t="s">
        <v>286</v>
      </c>
      <c r="C159" s="45" t="s">
        <v>287</v>
      </c>
      <c r="D159" s="20" t="s">
        <v>234</v>
      </c>
      <c r="E159" s="18">
        <v>0</v>
      </c>
      <c r="F159" s="18">
        <v>0.5</v>
      </c>
      <c r="G159" s="18">
        <v>0.6</v>
      </c>
      <c r="H159" s="18">
        <v>30</v>
      </c>
      <c r="I159" s="18">
        <v>7</v>
      </c>
      <c r="J159" s="18">
        <v>12</v>
      </c>
    </row>
    <row r="160" spans="1:10" ht="117" customHeight="1">
      <c r="A160" s="15">
        <v>155</v>
      </c>
      <c r="B160" s="28" t="s">
        <v>288</v>
      </c>
      <c r="C160" s="45" t="s">
        <v>205</v>
      </c>
      <c r="D160" s="20" t="s">
        <v>234</v>
      </c>
      <c r="E160" s="18">
        <v>13</v>
      </c>
      <c r="F160" s="18">
        <v>540.9</v>
      </c>
      <c r="G160" s="18">
        <v>649</v>
      </c>
      <c r="H160" s="18">
        <v>136</v>
      </c>
      <c r="I160" s="18">
        <v>144</v>
      </c>
      <c r="J160" s="18">
        <v>98</v>
      </c>
    </row>
    <row r="161" spans="1:10" ht="156.19999999999999" customHeight="1">
      <c r="A161" s="15">
        <v>156</v>
      </c>
      <c r="B161" s="28" t="s">
        <v>289</v>
      </c>
      <c r="C161" s="57" t="s">
        <v>290</v>
      </c>
      <c r="D161" s="20" t="s">
        <v>234</v>
      </c>
      <c r="E161" s="18">
        <v>1.6</v>
      </c>
      <c r="F161" s="18">
        <v>-9.6</v>
      </c>
      <c r="G161" s="18">
        <v>0</v>
      </c>
      <c r="H161" s="18">
        <v>0</v>
      </c>
      <c r="I161" s="18">
        <v>0</v>
      </c>
      <c r="J161" s="18">
        <v>0</v>
      </c>
    </row>
    <row r="162" spans="1:10" ht="152.25" customHeight="1">
      <c r="A162" s="15">
        <v>157</v>
      </c>
      <c r="B162" s="28" t="s">
        <v>291</v>
      </c>
      <c r="C162" s="57" t="s">
        <v>292</v>
      </c>
      <c r="D162" s="20" t="s">
        <v>234</v>
      </c>
      <c r="E162" s="18">
        <v>5017</v>
      </c>
      <c r="F162" s="18">
        <v>4582.3999999999996</v>
      </c>
      <c r="G162" s="18">
        <v>5499</v>
      </c>
      <c r="H162" s="18">
        <v>4160</v>
      </c>
      <c r="I162" s="18">
        <v>4290</v>
      </c>
      <c r="J162" s="18">
        <v>4489</v>
      </c>
    </row>
    <row r="163" spans="1:10" ht="167.1" customHeight="1">
      <c r="A163" s="15">
        <v>158</v>
      </c>
      <c r="B163" s="28" t="s">
        <v>293</v>
      </c>
      <c r="C163" s="57" t="s">
        <v>294</v>
      </c>
      <c r="D163" s="20" t="s">
        <v>234</v>
      </c>
      <c r="E163" s="18">
        <v>0</v>
      </c>
      <c r="F163" s="18">
        <v>-10</v>
      </c>
      <c r="G163" s="18">
        <v>0</v>
      </c>
      <c r="H163" s="18">
        <v>0</v>
      </c>
      <c r="I163" s="18">
        <v>0</v>
      </c>
      <c r="J163" s="18">
        <v>0</v>
      </c>
    </row>
    <row r="164" spans="1:10" ht="152.25" customHeight="1">
      <c r="A164" s="15">
        <v>159</v>
      </c>
      <c r="B164" s="28" t="s">
        <v>295</v>
      </c>
      <c r="C164" s="57" t="s">
        <v>296</v>
      </c>
      <c r="D164" s="20" t="s">
        <v>234</v>
      </c>
      <c r="E164" s="18">
        <v>251</v>
      </c>
      <c r="F164" s="18">
        <v>187</v>
      </c>
      <c r="G164" s="18">
        <v>224</v>
      </c>
      <c r="H164" s="18">
        <v>336</v>
      </c>
      <c r="I164" s="18">
        <v>386</v>
      </c>
      <c r="J164" s="18">
        <v>324</v>
      </c>
    </row>
    <row r="165" spans="1:10" ht="163.15" customHeight="1">
      <c r="A165" s="15">
        <v>160</v>
      </c>
      <c r="B165" s="28" t="s">
        <v>297</v>
      </c>
      <c r="C165" s="57" t="s">
        <v>298</v>
      </c>
      <c r="D165" s="20" t="s">
        <v>234</v>
      </c>
      <c r="E165" s="18">
        <v>-18</v>
      </c>
      <c r="F165" s="18">
        <v>-5.9</v>
      </c>
      <c r="G165" s="18">
        <v>0</v>
      </c>
      <c r="H165" s="18">
        <v>6</v>
      </c>
      <c r="I165" s="18">
        <v>32</v>
      </c>
      <c r="J165" s="18">
        <v>6</v>
      </c>
    </row>
    <row r="166" spans="1:10" ht="134.25" customHeight="1">
      <c r="A166" s="15">
        <v>161</v>
      </c>
      <c r="B166" s="28" t="s">
        <v>299</v>
      </c>
      <c r="C166" s="57" t="s">
        <v>209</v>
      </c>
      <c r="D166" s="20" t="s">
        <v>234</v>
      </c>
      <c r="E166" s="18">
        <v>436</v>
      </c>
      <c r="F166" s="18">
        <v>253.7</v>
      </c>
      <c r="G166" s="18">
        <v>304</v>
      </c>
      <c r="H166" s="18">
        <v>229</v>
      </c>
      <c r="I166" s="18">
        <v>390</v>
      </c>
      <c r="J166" s="18">
        <v>352</v>
      </c>
    </row>
    <row r="167" spans="1:10" ht="149.25" customHeight="1">
      <c r="A167" s="15">
        <v>162</v>
      </c>
      <c r="B167" s="28" t="s">
        <v>300</v>
      </c>
      <c r="C167" s="57" t="s">
        <v>301</v>
      </c>
      <c r="D167" s="20" t="s">
        <v>234</v>
      </c>
      <c r="E167" s="18">
        <v>-6</v>
      </c>
      <c r="F167" s="18">
        <v>138</v>
      </c>
      <c r="G167" s="18">
        <v>165.6</v>
      </c>
      <c r="H167" s="18">
        <v>0</v>
      </c>
      <c r="I167" s="18">
        <v>0</v>
      </c>
      <c r="J167" s="18">
        <v>0</v>
      </c>
    </row>
    <row r="168" spans="1:10" ht="109.5" customHeight="1">
      <c r="A168" s="15">
        <v>163</v>
      </c>
      <c r="B168" s="28" t="s">
        <v>302</v>
      </c>
      <c r="C168" s="57" t="s">
        <v>303</v>
      </c>
      <c r="D168" s="29" t="s">
        <v>234</v>
      </c>
      <c r="E168" s="18">
        <v>0</v>
      </c>
      <c r="F168" s="18">
        <v>-0.5</v>
      </c>
      <c r="G168" s="18">
        <v>0</v>
      </c>
      <c r="H168" s="18"/>
      <c r="I168" s="18"/>
      <c r="J168" s="18"/>
    </row>
    <row r="169" spans="1:10" ht="135.75" customHeight="1">
      <c r="A169" s="15">
        <v>164</v>
      </c>
      <c r="B169" s="28" t="s">
        <v>304</v>
      </c>
      <c r="C169" s="45" t="s">
        <v>305</v>
      </c>
      <c r="D169" s="20" t="s">
        <v>234</v>
      </c>
      <c r="E169" s="18">
        <v>15</v>
      </c>
      <c r="F169" s="18">
        <v>8.8000000000000007</v>
      </c>
      <c r="G169" s="18">
        <v>10.6</v>
      </c>
      <c r="H169" s="18">
        <v>34</v>
      </c>
      <c r="I169" s="18">
        <v>35</v>
      </c>
      <c r="J169" s="18">
        <v>28</v>
      </c>
    </row>
    <row r="170" spans="1:10" ht="119.25" customHeight="1">
      <c r="A170" s="15">
        <v>165</v>
      </c>
      <c r="B170" s="28" t="s">
        <v>306</v>
      </c>
      <c r="C170" s="57" t="s">
        <v>307</v>
      </c>
      <c r="D170" s="20" t="s">
        <v>234</v>
      </c>
      <c r="E170" s="18">
        <v>151</v>
      </c>
      <c r="F170" s="18">
        <v>131.6</v>
      </c>
      <c r="G170" s="18">
        <v>158</v>
      </c>
      <c r="H170" s="18">
        <v>86</v>
      </c>
      <c r="I170" s="18">
        <v>128</v>
      </c>
      <c r="J170" s="18">
        <v>122</v>
      </c>
    </row>
    <row r="171" spans="1:10" ht="153.19999999999999" customHeight="1">
      <c r="A171" s="15">
        <v>166</v>
      </c>
      <c r="B171" s="28" t="s">
        <v>308</v>
      </c>
      <c r="C171" s="45" t="s">
        <v>309</v>
      </c>
      <c r="D171" s="20" t="s">
        <v>234</v>
      </c>
      <c r="E171" s="18">
        <v>0</v>
      </c>
      <c r="F171" s="18">
        <v>0.7</v>
      </c>
      <c r="G171" s="18">
        <v>0.8</v>
      </c>
      <c r="H171" s="18">
        <v>59</v>
      </c>
      <c r="I171" s="18">
        <v>19</v>
      </c>
      <c r="J171" s="18">
        <v>26</v>
      </c>
    </row>
    <row r="172" spans="1:10" ht="228.95" customHeight="1">
      <c r="A172" s="15">
        <v>167</v>
      </c>
      <c r="B172" s="28" t="s">
        <v>310</v>
      </c>
      <c r="C172" s="45" t="s">
        <v>311</v>
      </c>
      <c r="D172" s="20" t="s">
        <v>234</v>
      </c>
      <c r="E172" s="18">
        <v>234</v>
      </c>
      <c r="F172" s="18">
        <v>243.7</v>
      </c>
      <c r="G172" s="18">
        <v>292</v>
      </c>
      <c r="H172" s="18">
        <v>552</v>
      </c>
      <c r="I172" s="18">
        <v>435</v>
      </c>
      <c r="J172" s="18">
        <v>407</v>
      </c>
    </row>
    <row r="173" spans="1:10" ht="123.4" customHeight="1">
      <c r="A173" s="15">
        <v>168</v>
      </c>
      <c r="B173" s="28" t="s">
        <v>312</v>
      </c>
      <c r="C173" s="57" t="s">
        <v>313</v>
      </c>
      <c r="D173" s="20" t="s">
        <v>234</v>
      </c>
      <c r="E173" s="18">
        <v>8</v>
      </c>
      <c r="F173" s="18">
        <v>37.1</v>
      </c>
      <c r="G173" s="18">
        <v>44.5</v>
      </c>
      <c r="H173" s="18">
        <v>0</v>
      </c>
      <c r="I173" s="18">
        <v>0</v>
      </c>
      <c r="J173" s="18">
        <v>0</v>
      </c>
    </row>
    <row r="174" spans="1:10" ht="160.15" customHeight="1">
      <c r="A174" s="15">
        <v>169</v>
      </c>
      <c r="B174" s="28" t="s">
        <v>314</v>
      </c>
      <c r="C174" s="57" t="s">
        <v>315</v>
      </c>
      <c r="D174" s="20" t="s">
        <v>234</v>
      </c>
      <c r="E174" s="18">
        <v>100</v>
      </c>
      <c r="F174" s="18">
        <v>55.5</v>
      </c>
      <c r="G174" s="18">
        <v>66.599999999999994</v>
      </c>
      <c r="H174" s="18">
        <v>119</v>
      </c>
      <c r="I174" s="18">
        <v>126</v>
      </c>
      <c r="J174" s="18">
        <v>115</v>
      </c>
    </row>
    <row r="175" spans="1:10" ht="127.35" customHeight="1">
      <c r="A175" s="15">
        <v>170</v>
      </c>
      <c r="B175" s="28" t="s">
        <v>316</v>
      </c>
      <c r="C175" s="57" t="s">
        <v>317</v>
      </c>
      <c r="D175" s="20" t="s">
        <v>234</v>
      </c>
      <c r="E175" s="18">
        <v>60</v>
      </c>
      <c r="F175" s="18">
        <v>58.2</v>
      </c>
      <c r="G175" s="18">
        <v>69.8</v>
      </c>
      <c r="H175" s="18">
        <v>42</v>
      </c>
      <c r="I175" s="18">
        <v>49</v>
      </c>
      <c r="J175" s="18">
        <v>50</v>
      </c>
    </row>
    <row r="176" spans="1:10" ht="134.25" customHeight="1">
      <c r="A176" s="15">
        <v>171</v>
      </c>
      <c r="B176" s="28" t="s">
        <v>318</v>
      </c>
      <c r="C176" s="57" t="s">
        <v>227</v>
      </c>
      <c r="D176" s="20" t="s">
        <v>234</v>
      </c>
      <c r="E176" s="18">
        <v>19</v>
      </c>
      <c r="F176" s="18">
        <v>140</v>
      </c>
      <c r="G176" s="18">
        <v>168</v>
      </c>
      <c r="H176" s="18">
        <v>33</v>
      </c>
      <c r="I176" s="18">
        <v>28</v>
      </c>
      <c r="J176" s="18">
        <v>27</v>
      </c>
    </row>
    <row r="177" spans="1:12" ht="121.35" customHeight="1">
      <c r="A177" s="15">
        <v>172</v>
      </c>
      <c r="B177" s="28" t="s">
        <v>319</v>
      </c>
      <c r="C177" s="45" t="s">
        <v>320</v>
      </c>
      <c r="D177" s="20" t="s">
        <v>234</v>
      </c>
      <c r="E177" s="18">
        <v>2936</v>
      </c>
      <c r="F177" s="18">
        <v>8759.2999999999993</v>
      </c>
      <c r="G177" s="18">
        <v>10511</v>
      </c>
      <c r="H177" s="18">
        <v>2784</v>
      </c>
      <c r="I177" s="18">
        <v>2524</v>
      </c>
      <c r="J177" s="18">
        <v>2748</v>
      </c>
    </row>
    <row r="178" spans="1:12" ht="167.1" customHeight="1">
      <c r="A178" s="15">
        <v>173</v>
      </c>
      <c r="B178" s="28" t="s">
        <v>321</v>
      </c>
      <c r="C178" s="57" t="s">
        <v>322</v>
      </c>
      <c r="D178" s="20" t="s">
        <v>234</v>
      </c>
      <c r="E178" s="18">
        <v>542</v>
      </c>
      <c r="F178" s="18">
        <v>487.9</v>
      </c>
      <c r="G178" s="18">
        <v>585</v>
      </c>
      <c r="H178" s="18">
        <v>537</v>
      </c>
      <c r="I178" s="18">
        <v>507</v>
      </c>
      <c r="J178" s="18">
        <v>529</v>
      </c>
    </row>
    <row r="179" spans="1:12" ht="135.4" customHeight="1">
      <c r="A179" s="15">
        <v>174</v>
      </c>
      <c r="B179" s="28" t="s">
        <v>323</v>
      </c>
      <c r="C179" s="57" t="s">
        <v>324</v>
      </c>
      <c r="D179" s="20" t="s">
        <v>234</v>
      </c>
      <c r="E179" s="18">
        <v>0</v>
      </c>
      <c r="F179" s="18">
        <v>50</v>
      </c>
      <c r="G179" s="18">
        <v>60</v>
      </c>
      <c r="H179" s="18">
        <v>0</v>
      </c>
      <c r="I179" s="18">
        <v>0</v>
      </c>
      <c r="J179" s="18">
        <v>0</v>
      </c>
    </row>
    <row r="180" spans="1:12" ht="192.95" customHeight="1">
      <c r="A180" s="15">
        <v>175</v>
      </c>
      <c r="B180" s="28" t="s">
        <v>325</v>
      </c>
      <c r="C180" s="57" t="s">
        <v>326</v>
      </c>
      <c r="D180" s="20" t="s">
        <v>234</v>
      </c>
      <c r="E180" s="18">
        <v>27</v>
      </c>
      <c r="F180" s="18">
        <v>60.9</v>
      </c>
      <c r="G180" s="18">
        <v>73</v>
      </c>
      <c r="H180" s="18">
        <v>0</v>
      </c>
      <c r="I180" s="18">
        <v>0</v>
      </c>
      <c r="J180" s="18">
        <v>0</v>
      </c>
    </row>
    <row r="181" spans="1:12" ht="117" customHeight="1">
      <c r="A181" s="15">
        <v>176</v>
      </c>
      <c r="B181" s="28" t="s">
        <v>327</v>
      </c>
      <c r="C181" s="57" t="s">
        <v>211</v>
      </c>
      <c r="D181" s="20" t="s">
        <v>234</v>
      </c>
      <c r="E181" s="18">
        <v>1080</v>
      </c>
      <c r="F181" s="18">
        <v>1360.1</v>
      </c>
      <c r="G181" s="18">
        <v>1632</v>
      </c>
      <c r="H181" s="18">
        <v>738</v>
      </c>
      <c r="I181" s="18">
        <v>787</v>
      </c>
      <c r="J181" s="18">
        <v>868</v>
      </c>
    </row>
    <row r="182" spans="1:12" ht="144.19999999999999" customHeight="1">
      <c r="A182" s="15">
        <v>177</v>
      </c>
      <c r="B182" s="28" t="s">
        <v>328</v>
      </c>
      <c r="C182" s="57" t="s">
        <v>329</v>
      </c>
      <c r="D182" s="20" t="s">
        <v>234</v>
      </c>
      <c r="E182" s="18">
        <v>-120</v>
      </c>
      <c r="F182" s="18">
        <v>-50.1</v>
      </c>
      <c r="G182" s="18">
        <v>0</v>
      </c>
      <c r="H182" s="18">
        <v>0</v>
      </c>
      <c r="I182" s="18">
        <v>0</v>
      </c>
      <c r="J182" s="18">
        <v>0</v>
      </c>
    </row>
    <row r="183" spans="1:12" ht="144.19999999999999" customHeight="1">
      <c r="A183" s="15">
        <v>178</v>
      </c>
      <c r="B183" s="28" t="s">
        <v>330</v>
      </c>
      <c r="C183" s="57" t="s">
        <v>331</v>
      </c>
      <c r="D183" s="20" t="s">
        <v>234</v>
      </c>
      <c r="E183" s="18">
        <v>246</v>
      </c>
      <c r="F183" s="18">
        <v>205.3</v>
      </c>
      <c r="G183" s="18">
        <v>246</v>
      </c>
      <c r="H183" s="53">
        <v>101</v>
      </c>
      <c r="I183" s="53">
        <v>210</v>
      </c>
      <c r="J183" s="53">
        <v>186</v>
      </c>
    </row>
    <row r="184" spans="1:12" ht="138.4" customHeight="1">
      <c r="A184" s="15">
        <v>179</v>
      </c>
      <c r="B184" s="28" t="s">
        <v>332</v>
      </c>
      <c r="C184" s="57" t="s">
        <v>199</v>
      </c>
      <c r="D184" s="20" t="s">
        <v>234</v>
      </c>
      <c r="E184" s="18">
        <v>4400</v>
      </c>
      <c r="F184" s="18">
        <v>4209.2</v>
      </c>
      <c r="G184" s="18">
        <v>5051</v>
      </c>
      <c r="H184" s="18">
        <v>4960</v>
      </c>
      <c r="I184" s="18">
        <v>4656</v>
      </c>
      <c r="J184" s="18">
        <v>4672</v>
      </c>
    </row>
    <row r="185" spans="1:12" ht="136.5" customHeight="1">
      <c r="A185" s="15">
        <v>180</v>
      </c>
      <c r="B185" s="28" t="s">
        <v>333</v>
      </c>
      <c r="C185" s="45" t="s">
        <v>213</v>
      </c>
      <c r="D185" s="20" t="s">
        <v>234</v>
      </c>
      <c r="E185" s="18">
        <v>1326</v>
      </c>
      <c r="F185" s="18">
        <v>947.3</v>
      </c>
      <c r="G185" s="18">
        <v>1136.8</v>
      </c>
      <c r="H185" s="18">
        <v>524</v>
      </c>
      <c r="I185" s="18">
        <v>1020</v>
      </c>
      <c r="J185" s="18">
        <v>957</v>
      </c>
    </row>
    <row r="186" spans="1:12" ht="136.5" customHeight="1">
      <c r="A186" s="15">
        <v>181</v>
      </c>
      <c r="B186" s="50" t="s">
        <v>334</v>
      </c>
      <c r="C186" s="58" t="s">
        <v>335</v>
      </c>
      <c r="D186" s="29" t="s">
        <v>336</v>
      </c>
      <c r="E186" s="18">
        <v>0</v>
      </c>
      <c r="F186" s="18">
        <v>6.5</v>
      </c>
      <c r="G186" s="18">
        <v>6.5</v>
      </c>
      <c r="H186" s="18">
        <v>0</v>
      </c>
      <c r="I186" s="18">
        <v>0</v>
      </c>
      <c r="J186" s="18">
        <v>0</v>
      </c>
    </row>
    <row r="187" spans="1:12" s="38" customFormat="1" ht="137.25" customHeight="1">
      <c r="A187" s="15">
        <v>182</v>
      </c>
      <c r="B187" s="28" t="s">
        <v>337</v>
      </c>
      <c r="C187" s="59" t="s">
        <v>338</v>
      </c>
      <c r="D187" s="20" t="s">
        <v>336</v>
      </c>
      <c r="E187" s="18">
        <v>5</v>
      </c>
      <c r="F187" s="18">
        <v>1.9</v>
      </c>
      <c r="G187" s="18">
        <v>5</v>
      </c>
      <c r="H187" s="18">
        <v>27.8</v>
      </c>
      <c r="I187" s="18">
        <v>18.600000000000001</v>
      </c>
      <c r="J187" s="18">
        <v>17.100000000000001</v>
      </c>
      <c r="K187" s="7"/>
      <c r="L187" s="7"/>
    </row>
    <row r="188" spans="1:12" ht="135.4" customHeight="1">
      <c r="A188" s="15">
        <v>183</v>
      </c>
      <c r="B188" s="28" t="s">
        <v>339</v>
      </c>
      <c r="C188" s="59" t="s">
        <v>222</v>
      </c>
      <c r="D188" s="20" t="s">
        <v>336</v>
      </c>
      <c r="E188" s="18">
        <v>175</v>
      </c>
      <c r="F188" s="18">
        <v>580.4</v>
      </c>
      <c r="G188" s="18">
        <v>580.4</v>
      </c>
      <c r="H188" s="18">
        <v>292.60000000000002</v>
      </c>
      <c r="I188" s="18">
        <v>245.2</v>
      </c>
      <c r="J188" s="18">
        <v>205.9</v>
      </c>
    </row>
    <row r="189" spans="1:12" s="38" customFormat="1" ht="116.25" customHeight="1">
      <c r="A189" s="15">
        <v>184</v>
      </c>
      <c r="B189" s="28" t="s">
        <v>340</v>
      </c>
      <c r="C189" s="59" t="s">
        <v>341</v>
      </c>
      <c r="D189" s="20" t="s">
        <v>74</v>
      </c>
      <c r="E189" s="18">
        <v>62.6</v>
      </c>
      <c r="F189" s="18">
        <v>26.2</v>
      </c>
      <c r="G189" s="18">
        <v>62.6</v>
      </c>
      <c r="H189" s="18">
        <v>65.8</v>
      </c>
      <c r="I189" s="18">
        <v>51.3</v>
      </c>
      <c r="J189" s="18">
        <v>57.4</v>
      </c>
      <c r="K189" s="7"/>
      <c r="L189" s="7"/>
    </row>
    <row r="190" spans="1:12" ht="119.25" customHeight="1">
      <c r="A190" s="15">
        <v>185</v>
      </c>
      <c r="B190" s="28" t="s">
        <v>342</v>
      </c>
      <c r="C190" s="59" t="s">
        <v>343</v>
      </c>
      <c r="D190" s="20" t="s">
        <v>74</v>
      </c>
      <c r="E190" s="18">
        <v>768.7</v>
      </c>
      <c r="F190" s="18">
        <v>574.1</v>
      </c>
      <c r="G190" s="18">
        <v>768.7</v>
      </c>
      <c r="H190" s="18">
        <v>1427.2</v>
      </c>
      <c r="I190" s="18">
        <v>1391</v>
      </c>
      <c r="J190" s="18">
        <v>1555.4</v>
      </c>
    </row>
    <row r="191" spans="1:12" ht="119.25" customHeight="1">
      <c r="A191" s="15">
        <v>186</v>
      </c>
      <c r="B191" s="50" t="s">
        <v>344</v>
      </c>
      <c r="C191" s="59" t="s">
        <v>345</v>
      </c>
      <c r="D191" s="29" t="s">
        <v>74</v>
      </c>
      <c r="E191" s="18">
        <v>10543.1</v>
      </c>
      <c r="F191" s="18">
        <v>10543.1</v>
      </c>
      <c r="G191" s="18">
        <v>10543.1</v>
      </c>
      <c r="H191" s="18">
        <v>0</v>
      </c>
      <c r="I191" s="18">
        <v>0</v>
      </c>
      <c r="J191" s="18">
        <v>0</v>
      </c>
    </row>
    <row r="192" spans="1:12" ht="169.15" customHeight="1">
      <c r="A192" s="15">
        <v>187</v>
      </c>
      <c r="B192" s="50" t="s">
        <v>346</v>
      </c>
      <c r="C192" s="59" t="s">
        <v>215</v>
      </c>
      <c r="D192" s="29" t="s">
        <v>120</v>
      </c>
      <c r="E192" s="18">
        <v>290</v>
      </c>
      <c r="F192" s="18">
        <v>460.8</v>
      </c>
      <c r="G192" s="18">
        <v>460.8</v>
      </c>
      <c r="H192" s="18">
        <v>204.8</v>
      </c>
      <c r="I192" s="18">
        <v>204.8</v>
      </c>
      <c r="J192" s="18">
        <v>204.8</v>
      </c>
    </row>
    <row r="193" spans="1:12" ht="155.25" customHeight="1">
      <c r="A193" s="15">
        <v>188</v>
      </c>
      <c r="B193" s="28" t="s">
        <v>347</v>
      </c>
      <c r="C193" s="35" t="s">
        <v>222</v>
      </c>
      <c r="D193" s="17" t="s">
        <v>120</v>
      </c>
      <c r="E193" s="18">
        <v>413.4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</row>
    <row r="194" spans="1:12" ht="152.25" customHeight="1">
      <c r="A194" s="15">
        <v>189</v>
      </c>
      <c r="B194" s="40" t="s">
        <v>348</v>
      </c>
      <c r="C194" s="39" t="s">
        <v>349</v>
      </c>
      <c r="D194" s="17" t="s">
        <v>120</v>
      </c>
      <c r="E194" s="18">
        <v>0</v>
      </c>
      <c r="F194" s="18">
        <v>123.4</v>
      </c>
      <c r="G194" s="18">
        <v>123.4</v>
      </c>
      <c r="H194" s="18"/>
      <c r="I194" s="18"/>
      <c r="J194" s="18"/>
    </row>
    <row r="195" spans="1:12" ht="195.75" customHeight="1">
      <c r="A195" s="15">
        <v>190</v>
      </c>
      <c r="B195" s="40" t="s">
        <v>350</v>
      </c>
      <c r="C195" s="39" t="s">
        <v>351</v>
      </c>
      <c r="D195" s="35" t="s">
        <v>142</v>
      </c>
      <c r="E195" s="18">
        <v>20</v>
      </c>
      <c r="F195" s="18">
        <v>50</v>
      </c>
      <c r="G195" s="18">
        <v>50</v>
      </c>
      <c r="H195" s="18">
        <v>15.4</v>
      </c>
      <c r="I195" s="18">
        <v>15.4</v>
      </c>
      <c r="J195" s="18">
        <v>15.4</v>
      </c>
    </row>
    <row r="196" spans="1:12" ht="254.65" customHeight="1">
      <c r="A196" s="15">
        <v>191</v>
      </c>
      <c r="B196" s="60" t="s">
        <v>352</v>
      </c>
      <c r="C196" s="61" t="s">
        <v>353</v>
      </c>
      <c r="D196" s="35" t="s">
        <v>142</v>
      </c>
      <c r="E196" s="18">
        <v>23</v>
      </c>
      <c r="F196" s="18">
        <v>20</v>
      </c>
      <c r="G196" s="18">
        <v>23</v>
      </c>
      <c r="H196" s="18">
        <v>20</v>
      </c>
      <c r="I196" s="18">
        <v>20</v>
      </c>
      <c r="J196" s="18">
        <v>20</v>
      </c>
    </row>
    <row r="197" spans="1:12" s="38" customFormat="1" ht="99.75" customHeight="1">
      <c r="A197" s="15">
        <v>192</v>
      </c>
      <c r="B197" s="40" t="s">
        <v>354</v>
      </c>
      <c r="C197" s="39" t="s">
        <v>355</v>
      </c>
      <c r="D197" s="35" t="s">
        <v>142</v>
      </c>
      <c r="E197" s="18">
        <v>6.8</v>
      </c>
      <c r="F197" s="18">
        <v>0</v>
      </c>
      <c r="G197" s="18">
        <v>6.8</v>
      </c>
      <c r="H197" s="18">
        <v>6.8</v>
      </c>
      <c r="I197" s="18">
        <v>6.8</v>
      </c>
      <c r="J197" s="18">
        <v>6.8</v>
      </c>
      <c r="K197" s="7"/>
      <c r="L197" s="7"/>
    </row>
    <row r="198" spans="1:12" s="38" customFormat="1" ht="123" customHeight="1">
      <c r="A198" s="15">
        <v>193</v>
      </c>
      <c r="B198" s="60" t="s">
        <v>356</v>
      </c>
      <c r="C198" s="61" t="s">
        <v>341</v>
      </c>
      <c r="D198" s="35" t="s">
        <v>142</v>
      </c>
      <c r="E198" s="18">
        <v>6.4</v>
      </c>
      <c r="F198" s="18">
        <v>3.5</v>
      </c>
      <c r="G198" s="18">
        <v>6.4</v>
      </c>
      <c r="H198" s="18">
        <v>2.7</v>
      </c>
      <c r="I198" s="18">
        <v>0</v>
      </c>
      <c r="J198" s="18">
        <v>0</v>
      </c>
      <c r="K198" s="7"/>
      <c r="L198" s="7"/>
    </row>
    <row r="199" spans="1:12" ht="114.75" customHeight="1">
      <c r="A199" s="15">
        <v>194</v>
      </c>
      <c r="B199" s="60" t="s">
        <v>357</v>
      </c>
      <c r="C199" s="61" t="s">
        <v>343</v>
      </c>
      <c r="D199" s="35" t="s">
        <v>142</v>
      </c>
      <c r="E199" s="18">
        <v>0</v>
      </c>
      <c r="F199" s="18">
        <v>4.3</v>
      </c>
      <c r="G199" s="18">
        <v>4.3</v>
      </c>
      <c r="H199" s="18">
        <v>0</v>
      </c>
      <c r="I199" s="18">
        <v>0</v>
      </c>
      <c r="J199" s="18">
        <v>0</v>
      </c>
    </row>
    <row r="200" spans="1:12" ht="136.35" customHeight="1">
      <c r="A200" s="15">
        <v>195</v>
      </c>
      <c r="B200" s="28" t="s">
        <v>358</v>
      </c>
      <c r="C200" s="35" t="s">
        <v>222</v>
      </c>
      <c r="D200" s="20" t="s">
        <v>359</v>
      </c>
      <c r="E200" s="18">
        <v>0</v>
      </c>
      <c r="F200" s="18">
        <v>46.4</v>
      </c>
      <c r="G200" s="18">
        <v>46.4</v>
      </c>
      <c r="H200" s="18"/>
      <c r="I200" s="18"/>
      <c r="J200" s="18">
        <v>0</v>
      </c>
    </row>
    <row r="201" spans="1:12" ht="156.75" customHeight="1">
      <c r="A201" s="15">
        <v>196</v>
      </c>
      <c r="B201" s="28" t="s">
        <v>360</v>
      </c>
      <c r="C201" s="62" t="s">
        <v>349</v>
      </c>
      <c r="D201" s="20" t="s">
        <v>361</v>
      </c>
      <c r="E201" s="18">
        <v>1333.3</v>
      </c>
      <c r="F201" s="18">
        <v>2193.6999999999998</v>
      </c>
      <c r="G201" s="18">
        <v>2193.6999999999998</v>
      </c>
      <c r="H201" s="18">
        <v>3499</v>
      </c>
      <c r="I201" s="18">
        <v>3499</v>
      </c>
      <c r="J201" s="18">
        <v>3499.1</v>
      </c>
    </row>
    <row r="202" spans="1:12" ht="98.45" customHeight="1">
      <c r="A202" s="15">
        <v>197</v>
      </c>
      <c r="B202" s="28" t="s">
        <v>362</v>
      </c>
      <c r="C202" s="62" t="s">
        <v>363</v>
      </c>
      <c r="D202" s="20" t="s">
        <v>180</v>
      </c>
      <c r="E202" s="18">
        <v>2132.4</v>
      </c>
      <c r="F202" s="18">
        <v>2132.5</v>
      </c>
      <c r="G202" s="18">
        <v>2132.5</v>
      </c>
      <c r="H202" s="18">
        <v>0</v>
      </c>
      <c r="I202" s="18">
        <v>0</v>
      </c>
      <c r="J202" s="18">
        <v>0</v>
      </c>
    </row>
    <row r="203" spans="1:12" ht="124.35" customHeight="1">
      <c r="A203" s="15">
        <v>198</v>
      </c>
      <c r="B203" s="28" t="s">
        <v>364</v>
      </c>
      <c r="C203" s="62" t="s">
        <v>341</v>
      </c>
      <c r="D203" s="20" t="s">
        <v>147</v>
      </c>
      <c r="E203" s="18">
        <v>0</v>
      </c>
      <c r="F203" s="18">
        <v>0.2</v>
      </c>
      <c r="G203" s="18">
        <v>0.2</v>
      </c>
      <c r="H203" s="18">
        <v>0</v>
      </c>
      <c r="I203" s="18">
        <v>0</v>
      </c>
      <c r="J203" s="18">
        <v>0</v>
      </c>
    </row>
    <row r="204" spans="1:12" ht="135.75" customHeight="1">
      <c r="A204" s="15">
        <v>199</v>
      </c>
      <c r="B204" s="63" t="s">
        <v>365</v>
      </c>
      <c r="C204" s="35" t="s">
        <v>341</v>
      </c>
      <c r="D204" s="20" t="s">
        <v>83</v>
      </c>
      <c r="E204" s="18">
        <v>313.10000000000002</v>
      </c>
      <c r="F204" s="18">
        <v>220.1</v>
      </c>
      <c r="G204" s="18">
        <v>313.10000000000002</v>
      </c>
      <c r="H204" s="18">
        <v>406.1</v>
      </c>
      <c r="I204" s="18">
        <v>488.6</v>
      </c>
      <c r="J204" s="18">
        <v>402.6</v>
      </c>
    </row>
    <row r="205" spans="1:12" ht="120.4" customHeight="1">
      <c r="A205" s="15">
        <v>200</v>
      </c>
      <c r="B205" s="63" t="s">
        <v>366</v>
      </c>
      <c r="C205" s="35" t="s">
        <v>367</v>
      </c>
      <c r="D205" s="20" t="s">
        <v>83</v>
      </c>
      <c r="E205" s="18">
        <v>1615.6</v>
      </c>
      <c r="F205" s="18">
        <v>1299.7</v>
      </c>
      <c r="G205" s="18">
        <v>1615.6</v>
      </c>
      <c r="H205" s="18">
        <v>594.1</v>
      </c>
      <c r="I205" s="18">
        <v>591.29999999999995</v>
      </c>
      <c r="J205" s="18">
        <v>590.9</v>
      </c>
    </row>
    <row r="206" spans="1:12" ht="119.45" customHeight="1">
      <c r="A206" s="15">
        <v>201</v>
      </c>
      <c r="B206" s="63" t="s">
        <v>368</v>
      </c>
      <c r="C206" s="35" t="s">
        <v>369</v>
      </c>
      <c r="D206" s="20" t="s">
        <v>83</v>
      </c>
      <c r="E206" s="18">
        <v>69.7</v>
      </c>
      <c r="F206" s="18">
        <v>69.7</v>
      </c>
      <c r="G206" s="18">
        <v>69.7</v>
      </c>
      <c r="H206" s="18"/>
      <c r="I206" s="18"/>
      <c r="J206" s="18"/>
    </row>
    <row r="207" spans="1:12" ht="96.75" customHeight="1">
      <c r="A207" s="15">
        <v>202</v>
      </c>
      <c r="B207" s="63" t="s">
        <v>370</v>
      </c>
      <c r="C207" s="35" t="s">
        <v>355</v>
      </c>
      <c r="D207" s="20" t="s">
        <v>152</v>
      </c>
      <c r="E207" s="18">
        <v>442.2</v>
      </c>
      <c r="F207" s="18">
        <v>461</v>
      </c>
      <c r="G207" s="18">
        <v>461</v>
      </c>
      <c r="H207" s="49">
        <v>94.1</v>
      </c>
      <c r="I207" s="49">
        <v>94.1</v>
      </c>
      <c r="J207" s="49">
        <v>94.1</v>
      </c>
    </row>
    <row r="208" spans="1:12" ht="148.35" customHeight="1">
      <c r="A208" s="15">
        <v>203</v>
      </c>
      <c r="B208" s="63" t="s">
        <v>371</v>
      </c>
      <c r="C208" s="35" t="s">
        <v>372</v>
      </c>
      <c r="D208" s="20" t="s">
        <v>152</v>
      </c>
      <c r="E208" s="18">
        <v>2811.6</v>
      </c>
      <c r="F208" s="18">
        <v>3133.6</v>
      </c>
      <c r="G208" s="18">
        <v>3133.6</v>
      </c>
      <c r="H208" s="49">
        <v>2410</v>
      </c>
      <c r="I208" s="49">
        <v>2410</v>
      </c>
      <c r="J208" s="49">
        <v>2410</v>
      </c>
    </row>
    <row r="209" spans="1:12" ht="85.5" customHeight="1">
      <c r="A209" s="15">
        <v>204</v>
      </c>
      <c r="B209" s="63" t="s">
        <v>373</v>
      </c>
      <c r="C209" s="35" t="s">
        <v>374</v>
      </c>
      <c r="D209" s="20" t="s">
        <v>152</v>
      </c>
      <c r="E209" s="18">
        <v>20567.099999999999</v>
      </c>
      <c r="F209" s="18">
        <v>21686.7</v>
      </c>
      <c r="G209" s="18">
        <v>21686.7</v>
      </c>
      <c r="H209" s="18">
        <v>7869.7</v>
      </c>
      <c r="I209" s="18">
        <v>7869.7</v>
      </c>
      <c r="J209" s="18">
        <v>7869.7</v>
      </c>
    </row>
    <row r="210" spans="1:12" ht="117.75" customHeight="1">
      <c r="A210" s="15">
        <v>205</v>
      </c>
      <c r="B210" s="63" t="s">
        <v>375</v>
      </c>
      <c r="C210" s="35" t="s">
        <v>341</v>
      </c>
      <c r="D210" s="20" t="s">
        <v>152</v>
      </c>
      <c r="E210" s="18">
        <v>0</v>
      </c>
      <c r="F210" s="18">
        <v>2.5</v>
      </c>
      <c r="G210" s="18">
        <v>2.5</v>
      </c>
      <c r="H210" s="18">
        <v>0</v>
      </c>
      <c r="I210" s="18">
        <v>0</v>
      </c>
      <c r="J210" s="18">
        <v>0</v>
      </c>
    </row>
    <row r="211" spans="1:12" ht="117" customHeight="1">
      <c r="A211" s="15">
        <v>206</v>
      </c>
      <c r="B211" s="63" t="s">
        <v>376</v>
      </c>
      <c r="C211" s="64" t="s">
        <v>343</v>
      </c>
      <c r="D211" s="20" t="s">
        <v>152</v>
      </c>
      <c r="E211" s="18">
        <v>2678.1</v>
      </c>
      <c r="F211" s="18">
        <v>2662.2</v>
      </c>
      <c r="G211" s="18">
        <v>2678.1</v>
      </c>
      <c r="H211" s="18">
        <v>1048</v>
      </c>
      <c r="I211" s="18">
        <v>1124.5</v>
      </c>
      <c r="J211" s="18">
        <v>998.9</v>
      </c>
    </row>
    <row r="212" spans="1:12" ht="175.15" customHeight="1">
      <c r="A212" s="15">
        <v>207</v>
      </c>
      <c r="B212" s="63" t="s">
        <v>377</v>
      </c>
      <c r="C212" s="65" t="s">
        <v>378</v>
      </c>
      <c r="D212" s="20" t="s">
        <v>152</v>
      </c>
      <c r="E212" s="18">
        <v>0</v>
      </c>
      <c r="F212" s="18">
        <v>12.6</v>
      </c>
      <c r="G212" s="18">
        <v>12.6</v>
      </c>
      <c r="H212" s="18"/>
      <c r="I212" s="18"/>
      <c r="J212" s="18"/>
    </row>
    <row r="213" spans="1:12" ht="138.75" customHeight="1">
      <c r="A213" s="15">
        <v>208</v>
      </c>
      <c r="B213" s="63" t="s">
        <v>379</v>
      </c>
      <c r="C213" s="66" t="s">
        <v>341</v>
      </c>
      <c r="D213" s="20" t="s">
        <v>155</v>
      </c>
      <c r="E213" s="18">
        <v>758.5</v>
      </c>
      <c r="F213" s="18">
        <v>846.4</v>
      </c>
      <c r="G213" s="18">
        <v>846.4</v>
      </c>
      <c r="H213" s="18">
        <v>440.2</v>
      </c>
      <c r="I213" s="18">
        <v>312.7</v>
      </c>
      <c r="J213" s="18">
        <v>263.10000000000002</v>
      </c>
    </row>
    <row r="214" spans="1:12" ht="136.5" customHeight="1">
      <c r="A214" s="15">
        <v>209</v>
      </c>
      <c r="B214" s="63" t="s">
        <v>380</v>
      </c>
      <c r="C214" s="35" t="s">
        <v>343</v>
      </c>
      <c r="D214" s="20" t="s">
        <v>155</v>
      </c>
      <c r="E214" s="18">
        <v>1010.3</v>
      </c>
      <c r="F214" s="18">
        <v>1010.1</v>
      </c>
      <c r="G214" s="18">
        <v>1010.3</v>
      </c>
      <c r="H214" s="18">
        <v>266.5</v>
      </c>
      <c r="I214" s="18">
        <v>352</v>
      </c>
      <c r="J214" s="18">
        <v>413.3</v>
      </c>
    </row>
    <row r="215" spans="1:12" ht="117.75" customHeight="1">
      <c r="A215" s="15">
        <v>210</v>
      </c>
      <c r="B215" s="63" t="s">
        <v>381</v>
      </c>
      <c r="C215" s="66" t="s">
        <v>343</v>
      </c>
      <c r="D215" s="20" t="s">
        <v>113</v>
      </c>
      <c r="E215" s="18">
        <v>268.60000000000002</v>
      </c>
      <c r="F215" s="18">
        <v>331</v>
      </c>
      <c r="G215" s="18">
        <v>331</v>
      </c>
      <c r="H215" s="18">
        <v>272</v>
      </c>
      <c r="I215" s="18">
        <v>326</v>
      </c>
      <c r="J215" s="18">
        <v>289</v>
      </c>
    </row>
    <row r="216" spans="1:12" ht="153.75" customHeight="1">
      <c r="A216" s="15">
        <v>211</v>
      </c>
      <c r="B216" s="63" t="s">
        <v>382</v>
      </c>
      <c r="C216" s="35" t="s">
        <v>383</v>
      </c>
      <c r="D216" s="20" t="s">
        <v>384</v>
      </c>
      <c r="E216" s="18">
        <v>110</v>
      </c>
      <c r="F216" s="18">
        <v>70</v>
      </c>
      <c r="G216" s="18">
        <v>110</v>
      </c>
      <c r="H216" s="18">
        <v>75</v>
      </c>
      <c r="I216" s="18">
        <v>75</v>
      </c>
      <c r="J216" s="18">
        <v>75</v>
      </c>
    </row>
    <row r="217" spans="1:12" s="38" customFormat="1" ht="249.75" customHeight="1">
      <c r="A217" s="15">
        <v>212</v>
      </c>
      <c r="B217" s="63" t="s">
        <v>385</v>
      </c>
      <c r="C217" s="35" t="s">
        <v>353</v>
      </c>
      <c r="D217" s="20" t="s">
        <v>384</v>
      </c>
      <c r="E217" s="18">
        <v>70</v>
      </c>
      <c r="F217" s="18">
        <v>90</v>
      </c>
      <c r="G217" s="18">
        <v>90</v>
      </c>
      <c r="H217" s="18">
        <v>100</v>
      </c>
      <c r="I217" s="18">
        <v>100</v>
      </c>
      <c r="J217" s="18">
        <v>100</v>
      </c>
      <c r="K217" s="7"/>
      <c r="L217" s="7"/>
    </row>
    <row r="218" spans="1:12" s="38" customFormat="1" ht="152.25" customHeight="1">
      <c r="A218" s="15">
        <v>213</v>
      </c>
      <c r="B218" s="67" t="s">
        <v>386</v>
      </c>
      <c r="C218" s="35" t="s">
        <v>341</v>
      </c>
      <c r="D218" s="20" t="s">
        <v>110</v>
      </c>
      <c r="E218" s="18">
        <v>0</v>
      </c>
      <c r="F218" s="18">
        <v>0</v>
      </c>
      <c r="G218" s="18">
        <v>0</v>
      </c>
      <c r="H218" s="18">
        <v>3</v>
      </c>
      <c r="I218" s="18">
        <v>4</v>
      </c>
      <c r="J218" s="18">
        <v>3.1</v>
      </c>
      <c r="K218" s="7"/>
      <c r="L218" s="7"/>
    </row>
    <row r="219" spans="1:12" s="38" customFormat="1" ht="154.15" customHeight="1">
      <c r="A219" s="15">
        <v>214</v>
      </c>
      <c r="B219" s="67" t="s">
        <v>387</v>
      </c>
      <c r="C219" s="39" t="s">
        <v>367</v>
      </c>
      <c r="D219" s="20" t="s">
        <v>110</v>
      </c>
      <c r="E219" s="18">
        <v>13.7</v>
      </c>
      <c r="F219" s="18">
        <v>13.7</v>
      </c>
      <c r="G219" s="18">
        <v>13.7</v>
      </c>
      <c r="H219" s="18">
        <v>17.899999999999999</v>
      </c>
      <c r="I219" s="18">
        <v>16</v>
      </c>
      <c r="J219" s="18">
        <v>15.9</v>
      </c>
      <c r="K219" s="7"/>
      <c r="L219" s="7"/>
    </row>
    <row r="220" spans="1:12" s="38" customFormat="1" ht="114.4" customHeight="1">
      <c r="A220" s="15">
        <v>215</v>
      </c>
      <c r="B220" s="67" t="s">
        <v>388</v>
      </c>
      <c r="C220" s="39" t="s">
        <v>341</v>
      </c>
      <c r="D220" s="20" t="s">
        <v>132</v>
      </c>
      <c r="E220" s="18">
        <v>0.4</v>
      </c>
      <c r="F220" s="18">
        <v>0.4</v>
      </c>
      <c r="G220" s="18">
        <v>0.4</v>
      </c>
      <c r="H220" s="18">
        <v>0</v>
      </c>
      <c r="I220" s="18">
        <v>0</v>
      </c>
      <c r="J220" s="18">
        <v>0</v>
      </c>
      <c r="K220" s="7"/>
      <c r="L220" s="7"/>
    </row>
    <row r="221" spans="1:12" ht="130.35" customHeight="1">
      <c r="A221" s="15">
        <v>216</v>
      </c>
      <c r="B221" s="63" t="s">
        <v>389</v>
      </c>
      <c r="C221" s="51" t="s">
        <v>343</v>
      </c>
      <c r="D221" s="68" t="s">
        <v>80</v>
      </c>
      <c r="E221" s="18">
        <v>600</v>
      </c>
      <c r="F221" s="18">
        <v>32.4</v>
      </c>
      <c r="G221" s="18">
        <v>600</v>
      </c>
      <c r="H221" s="18">
        <v>573</v>
      </c>
      <c r="I221" s="18">
        <v>463</v>
      </c>
      <c r="J221" s="18">
        <v>445</v>
      </c>
    </row>
    <row r="222" spans="1:12" ht="119.25" customHeight="1">
      <c r="A222" s="15">
        <v>217</v>
      </c>
      <c r="B222" s="63" t="s">
        <v>390</v>
      </c>
      <c r="C222" s="51" t="s">
        <v>391</v>
      </c>
      <c r="D222" s="26" t="s">
        <v>80</v>
      </c>
      <c r="E222" s="18">
        <v>168</v>
      </c>
      <c r="F222" s="18">
        <v>240.5</v>
      </c>
      <c r="G222" s="18">
        <v>240.5</v>
      </c>
      <c r="H222" s="18">
        <v>170</v>
      </c>
      <c r="I222" s="18">
        <v>171</v>
      </c>
      <c r="J222" s="18">
        <v>169</v>
      </c>
    </row>
    <row r="223" spans="1:12" ht="119.25" customHeight="1">
      <c r="A223" s="15">
        <v>218</v>
      </c>
      <c r="B223" s="63" t="s">
        <v>392</v>
      </c>
      <c r="C223" s="51" t="s">
        <v>393</v>
      </c>
      <c r="D223" s="29" t="s">
        <v>126</v>
      </c>
      <c r="E223" s="18">
        <v>0</v>
      </c>
      <c r="F223" s="18">
        <v>9</v>
      </c>
      <c r="G223" s="18">
        <v>9</v>
      </c>
      <c r="H223" s="18"/>
      <c r="I223" s="18"/>
      <c r="J223" s="18"/>
    </row>
    <row r="224" spans="1:12" ht="168.2" customHeight="1">
      <c r="A224" s="15">
        <v>219</v>
      </c>
      <c r="B224" s="63" t="s">
        <v>394</v>
      </c>
      <c r="C224" s="51" t="s">
        <v>395</v>
      </c>
      <c r="D224" s="29" t="s">
        <v>20</v>
      </c>
      <c r="E224" s="18">
        <v>0</v>
      </c>
      <c r="F224" s="18">
        <v>100.4</v>
      </c>
      <c r="G224" s="18">
        <v>100.4</v>
      </c>
      <c r="H224" s="18"/>
      <c r="I224" s="18"/>
      <c r="J224" s="18"/>
    </row>
    <row r="225" spans="1:10" ht="104.45" customHeight="1">
      <c r="A225" s="15">
        <v>220</v>
      </c>
      <c r="B225" s="63" t="s">
        <v>396</v>
      </c>
      <c r="C225" s="52" t="s">
        <v>397</v>
      </c>
      <c r="D225" s="29" t="s">
        <v>20</v>
      </c>
      <c r="E225" s="18">
        <v>0</v>
      </c>
      <c r="F225" s="18">
        <v>56</v>
      </c>
      <c r="G225" s="18">
        <v>56</v>
      </c>
      <c r="H225" s="18"/>
      <c r="I225" s="18"/>
      <c r="J225" s="18"/>
    </row>
    <row r="226" spans="1:10" ht="176.1" customHeight="1">
      <c r="A226" s="15">
        <v>221</v>
      </c>
      <c r="B226" s="63" t="s">
        <v>394</v>
      </c>
      <c r="C226" s="52" t="s">
        <v>395</v>
      </c>
      <c r="D226" s="29" t="s">
        <v>398</v>
      </c>
      <c r="E226" s="18">
        <v>0</v>
      </c>
      <c r="F226" s="18">
        <v>38.5</v>
      </c>
      <c r="G226" s="18">
        <v>38.5</v>
      </c>
      <c r="H226" s="18"/>
      <c r="I226" s="18"/>
      <c r="J226" s="18"/>
    </row>
    <row r="227" spans="1:10" ht="137.25" customHeight="1">
      <c r="A227" s="15">
        <v>222</v>
      </c>
      <c r="B227" s="69" t="s">
        <v>399</v>
      </c>
      <c r="C227" s="70" t="s">
        <v>400</v>
      </c>
      <c r="D227" s="17" t="s">
        <v>50</v>
      </c>
      <c r="E227" s="18">
        <v>33</v>
      </c>
      <c r="F227" s="18">
        <v>59.1</v>
      </c>
      <c r="G227" s="18">
        <v>59.1</v>
      </c>
      <c r="H227" s="18">
        <v>15</v>
      </c>
      <c r="I227" s="18">
        <v>15</v>
      </c>
      <c r="J227" s="18">
        <v>15</v>
      </c>
    </row>
    <row r="228" spans="1:10" ht="169.15" customHeight="1">
      <c r="A228" s="15">
        <v>223</v>
      </c>
      <c r="B228" s="69" t="s">
        <v>401</v>
      </c>
      <c r="C228" s="70" t="s">
        <v>402</v>
      </c>
      <c r="D228" s="26" t="s">
        <v>50</v>
      </c>
      <c r="E228" s="18">
        <v>38</v>
      </c>
      <c r="F228" s="18">
        <v>24.5</v>
      </c>
      <c r="G228" s="18">
        <v>38</v>
      </c>
      <c r="H228" s="18">
        <v>38</v>
      </c>
      <c r="I228" s="18">
        <v>38</v>
      </c>
      <c r="J228" s="18">
        <v>38</v>
      </c>
    </row>
    <row r="229" spans="1:10" ht="137.25" customHeight="1">
      <c r="A229" s="15">
        <v>224</v>
      </c>
      <c r="B229" s="69" t="s">
        <v>403</v>
      </c>
      <c r="C229" s="70" t="s">
        <v>404</v>
      </c>
      <c r="D229" s="26" t="s">
        <v>50</v>
      </c>
      <c r="E229" s="18">
        <v>8.5</v>
      </c>
      <c r="F229" s="18">
        <v>24.1</v>
      </c>
      <c r="G229" s="18">
        <v>24.1</v>
      </c>
      <c r="H229" s="18">
        <v>8.5</v>
      </c>
      <c r="I229" s="18">
        <v>8.5</v>
      </c>
      <c r="J229" s="18">
        <v>8.5</v>
      </c>
    </row>
    <row r="230" spans="1:10" ht="138.75" customHeight="1">
      <c r="A230" s="15">
        <v>225</v>
      </c>
      <c r="B230" s="69" t="s">
        <v>405</v>
      </c>
      <c r="C230" s="70" t="s">
        <v>406</v>
      </c>
      <c r="D230" s="26" t="s">
        <v>50</v>
      </c>
      <c r="E230" s="18">
        <v>25.9</v>
      </c>
      <c r="F230" s="18">
        <v>2.5</v>
      </c>
      <c r="G230" s="18">
        <v>25.9</v>
      </c>
      <c r="H230" s="18">
        <v>1</v>
      </c>
      <c r="I230" s="18">
        <v>1</v>
      </c>
      <c r="J230" s="18">
        <v>1</v>
      </c>
    </row>
    <row r="231" spans="1:10" ht="141" customHeight="1">
      <c r="A231" s="15">
        <v>226</v>
      </c>
      <c r="B231" s="69" t="s">
        <v>407</v>
      </c>
      <c r="C231" s="71" t="s">
        <v>408</v>
      </c>
      <c r="D231" s="26" t="s">
        <v>50</v>
      </c>
      <c r="E231" s="18">
        <v>233</v>
      </c>
      <c r="F231" s="18">
        <v>279.3</v>
      </c>
      <c r="G231" s="18">
        <v>279.3</v>
      </c>
      <c r="H231" s="18">
        <v>51</v>
      </c>
      <c r="I231" s="18">
        <v>51</v>
      </c>
      <c r="J231" s="18">
        <v>51</v>
      </c>
    </row>
    <row r="232" spans="1:10" ht="120.4" customHeight="1">
      <c r="A232" s="15">
        <v>227</v>
      </c>
      <c r="B232" s="69" t="s">
        <v>409</v>
      </c>
      <c r="C232" s="70" t="s">
        <v>410</v>
      </c>
      <c r="D232" s="20" t="s">
        <v>50</v>
      </c>
      <c r="E232" s="18">
        <v>0.1</v>
      </c>
      <c r="F232" s="18">
        <v>25</v>
      </c>
      <c r="G232" s="18">
        <v>25</v>
      </c>
      <c r="H232" s="18">
        <v>0</v>
      </c>
      <c r="I232" s="18">
        <v>0</v>
      </c>
      <c r="J232" s="18">
        <v>0</v>
      </c>
    </row>
    <row r="233" spans="1:10" ht="144.19999999999999" customHeight="1">
      <c r="A233" s="15">
        <v>228</v>
      </c>
      <c r="B233" s="69" t="s">
        <v>411</v>
      </c>
      <c r="C233" s="70" t="s">
        <v>412</v>
      </c>
      <c r="D233" s="20" t="s">
        <v>50</v>
      </c>
      <c r="E233" s="18">
        <v>43.5</v>
      </c>
      <c r="F233" s="18">
        <v>49.5</v>
      </c>
      <c r="G233" s="18">
        <v>49.5</v>
      </c>
      <c r="H233" s="18">
        <v>36</v>
      </c>
      <c r="I233" s="18">
        <v>36</v>
      </c>
      <c r="J233" s="18">
        <v>36</v>
      </c>
    </row>
    <row r="234" spans="1:10" ht="174.75" customHeight="1">
      <c r="A234" s="15">
        <v>229</v>
      </c>
      <c r="B234" s="69" t="s">
        <v>413</v>
      </c>
      <c r="C234" s="72" t="s">
        <v>372</v>
      </c>
      <c r="D234" s="20" t="s">
        <v>50</v>
      </c>
      <c r="E234" s="18">
        <v>0</v>
      </c>
      <c r="F234" s="18">
        <v>0.5</v>
      </c>
      <c r="G234" s="18">
        <v>0.5</v>
      </c>
      <c r="H234" s="18">
        <v>0</v>
      </c>
      <c r="I234" s="18">
        <v>0</v>
      </c>
      <c r="J234" s="18">
        <v>0</v>
      </c>
    </row>
    <row r="235" spans="1:10" ht="192" customHeight="1">
      <c r="A235" s="15">
        <v>230</v>
      </c>
      <c r="B235" s="69" t="s">
        <v>414</v>
      </c>
      <c r="C235" s="72" t="s">
        <v>415</v>
      </c>
      <c r="D235" s="20" t="s">
        <v>50</v>
      </c>
      <c r="E235" s="18">
        <v>0</v>
      </c>
      <c r="F235" s="18">
        <v>12</v>
      </c>
      <c r="G235" s="18">
        <v>12</v>
      </c>
      <c r="H235" s="18">
        <v>11.1</v>
      </c>
      <c r="I235" s="18">
        <v>14.8</v>
      </c>
      <c r="J235" s="18">
        <v>12.6</v>
      </c>
    </row>
    <row r="236" spans="1:10" ht="125.45" customHeight="1">
      <c r="A236" s="15">
        <v>231</v>
      </c>
      <c r="B236" s="69" t="s">
        <v>416</v>
      </c>
      <c r="C236" s="54" t="s">
        <v>400</v>
      </c>
      <c r="D236" s="20" t="s">
        <v>52</v>
      </c>
      <c r="E236" s="18">
        <v>18.3</v>
      </c>
      <c r="F236" s="18">
        <v>16.8</v>
      </c>
      <c r="G236" s="18">
        <v>20.2</v>
      </c>
      <c r="H236" s="18">
        <v>24</v>
      </c>
      <c r="I236" s="18">
        <v>24</v>
      </c>
      <c r="J236" s="18">
        <v>24</v>
      </c>
    </row>
    <row r="237" spans="1:10" ht="149.25" customHeight="1">
      <c r="A237" s="15">
        <v>232</v>
      </c>
      <c r="B237" s="69" t="s">
        <v>417</v>
      </c>
      <c r="C237" s="54" t="s">
        <v>402</v>
      </c>
      <c r="D237" s="20" t="s">
        <v>52</v>
      </c>
      <c r="E237" s="18">
        <v>7</v>
      </c>
      <c r="F237" s="18">
        <v>7</v>
      </c>
      <c r="G237" s="18">
        <v>7</v>
      </c>
      <c r="H237" s="18">
        <v>8.6</v>
      </c>
      <c r="I237" s="18">
        <v>8.6</v>
      </c>
      <c r="J237" s="18">
        <v>8.6</v>
      </c>
    </row>
    <row r="238" spans="1:10" ht="135.75" customHeight="1">
      <c r="A238" s="15">
        <v>233</v>
      </c>
      <c r="B238" s="69" t="s">
        <v>418</v>
      </c>
      <c r="C238" s="54" t="s">
        <v>404</v>
      </c>
      <c r="D238" s="20" t="s">
        <v>52</v>
      </c>
      <c r="E238" s="18">
        <v>53.1</v>
      </c>
      <c r="F238" s="18">
        <v>56.5</v>
      </c>
      <c r="G238" s="18">
        <v>56.5</v>
      </c>
      <c r="H238" s="18">
        <v>43.2</v>
      </c>
      <c r="I238" s="18">
        <v>43.2</v>
      </c>
      <c r="J238" s="18">
        <v>43.2</v>
      </c>
    </row>
    <row r="239" spans="1:10" ht="122.45" customHeight="1">
      <c r="A239" s="15">
        <v>234</v>
      </c>
      <c r="B239" s="69" t="s">
        <v>419</v>
      </c>
      <c r="C239" s="56" t="s">
        <v>420</v>
      </c>
      <c r="D239" s="20" t="s">
        <v>52</v>
      </c>
      <c r="E239" s="18">
        <v>177</v>
      </c>
      <c r="F239" s="18">
        <v>237.6</v>
      </c>
      <c r="G239" s="18">
        <v>237.6</v>
      </c>
      <c r="H239" s="18">
        <v>80</v>
      </c>
      <c r="I239" s="18">
        <v>80</v>
      </c>
      <c r="J239" s="18">
        <v>80</v>
      </c>
    </row>
    <row r="240" spans="1:10" ht="133.5" customHeight="1">
      <c r="A240" s="15">
        <v>235</v>
      </c>
      <c r="B240" s="69" t="s">
        <v>421</v>
      </c>
      <c r="C240" s="71" t="s">
        <v>410</v>
      </c>
      <c r="D240" s="20" t="s">
        <v>52</v>
      </c>
      <c r="E240" s="18">
        <v>2</v>
      </c>
      <c r="F240" s="18">
        <v>0</v>
      </c>
      <c r="G240" s="18">
        <v>2</v>
      </c>
      <c r="H240" s="18">
        <v>0</v>
      </c>
      <c r="I240" s="18">
        <v>0</v>
      </c>
      <c r="J240" s="18">
        <v>0</v>
      </c>
    </row>
    <row r="241" spans="1:10" ht="153" customHeight="1">
      <c r="A241" s="15">
        <v>236</v>
      </c>
      <c r="B241" s="69" t="s">
        <v>422</v>
      </c>
      <c r="C241" s="54" t="s">
        <v>412</v>
      </c>
      <c r="D241" s="20" t="s">
        <v>52</v>
      </c>
      <c r="E241" s="18">
        <v>10</v>
      </c>
      <c r="F241" s="18">
        <v>13</v>
      </c>
      <c r="G241" s="18">
        <v>14.5</v>
      </c>
      <c r="H241" s="18">
        <v>17</v>
      </c>
      <c r="I241" s="18">
        <v>17</v>
      </c>
      <c r="J241" s="18">
        <v>17</v>
      </c>
    </row>
    <row r="242" spans="1:10" ht="162.19999999999999" customHeight="1">
      <c r="A242" s="15">
        <v>237</v>
      </c>
      <c r="B242" s="69" t="s">
        <v>423</v>
      </c>
      <c r="C242" s="54" t="s">
        <v>372</v>
      </c>
      <c r="D242" s="20" t="s">
        <v>52</v>
      </c>
      <c r="E242" s="18">
        <v>10</v>
      </c>
      <c r="F242" s="18">
        <v>7.8</v>
      </c>
      <c r="G242" s="18">
        <v>10</v>
      </c>
      <c r="H242" s="18">
        <v>32</v>
      </c>
      <c r="I242" s="18">
        <v>32</v>
      </c>
      <c r="J242" s="18">
        <v>32</v>
      </c>
    </row>
    <row r="243" spans="1:10" ht="119.25" customHeight="1">
      <c r="A243" s="15">
        <v>238</v>
      </c>
      <c r="B243" s="69" t="s">
        <v>424</v>
      </c>
      <c r="C243" s="68" t="s">
        <v>341</v>
      </c>
      <c r="D243" s="20" t="s">
        <v>52</v>
      </c>
      <c r="E243" s="18">
        <v>121.2</v>
      </c>
      <c r="F243" s="18">
        <v>0</v>
      </c>
      <c r="G243" s="18">
        <v>121.2</v>
      </c>
      <c r="H243" s="18">
        <v>55.8</v>
      </c>
      <c r="I243" s="18">
        <v>41.2</v>
      </c>
      <c r="J243" s="18">
        <v>54.9</v>
      </c>
    </row>
    <row r="244" spans="1:10" ht="194.1" customHeight="1">
      <c r="A244" s="15">
        <v>239</v>
      </c>
      <c r="B244" s="40" t="s">
        <v>425</v>
      </c>
      <c r="C244" s="73" t="s">
        <v>415</v>
      </c>
      <c r="D244" s="20" t="s">
        <v>52</v>
      </c>
      <c r="E244" s="18">
        <v>15.9</v>
      </c>
      <c r="F244" s="18">
        <v>15.8</v>
      </c>
      <c r="G244" s="18">
        <v>15.9</v>
      </c>
      <c r="H244" s="18"/>
      <c r="I244" s="18"/>
      <c r="J244" s="18"/>
    </row>
    <row r="245" spans="1:10" ht="136.5" customHeight="1">
      <c r="A245" s="15">
        <v>240</v>
      </c>
      <c r="B245" s="63" t="s">
        <v>426</v>
      </c>
      <c r="C245" s="55" t="s">
        <v>400</v>
      </c>
      <c r="D245" s="20" t="s">
        <v>54</v>
      </c>
      <c r="E245" s="18">
        <v>13.9</v>
      </c>
      <c r="F245" s="18">
        <v>14.9</v>
      </c>
      <c r="G245" s="18">
        <v>14.9</v>
      </c>
      <c r="H245" s="74">
        <v>10</v>
      </c>
      <c r="I245" s="74">
        <v>10</v>
      </c>
      <c r="J245" s="74">
        <v>10</v>
      </c>
    </row>
    <row r="246" spans="1:10" ht="176.25" customHeight="1">
      <c r="A246" s="15">
        <v>241</v>
      </c>
      <c r="B246" s="63" t="s">
        <v>427</v>
      </c>
      <c r="C246" s="55" t="s">
        <v>402</v>
      </c>
      <c r="D246" s="20" t="s">
        <v>54</v>
      </c>
      <c r="E246" s="18">
        <v>15</v>
      </c>
      <c r="F246" s="18">
        <v>6</v>
      </c>
      <c r="G246" s="18">
        <v>15</v>
      </c>
      <c r="H246" s="74">
        <v>12</v>
      </c>
      <c r="I246" s="74">
        <v>12</v>
      </c>
      <c r="J246" s="74">
        <v>12</v>
      </c>
    </row>
    <row r="247" spans="1:10" ht="141" customHeight="1">
      <c r="A247" s="15">
        <v>242</v>
      </c>
      <c r="B247" s="63" t="s">
        <v>428</v>
      </c>
      <c r="C247" s="55" t="s">
        <v>404</v>
      </c>
      <c r="D247" s="20" t="s">
        <v>54</v>
      </c>
      <c r="E247" s="18">
        <v>10</v>
      </c>
      <c r="F247" s="18">
        <v>4</v>
      </c>
      <c r="G247" s="18">
        <v>10</v>
      </c>
      <c r="H247" s="74">
        <v>10</v>
      </c>
      <c r="I247" s="74">
        <v>10</v>
      </c>
      <c r="J247" s="74">
        <v>10</v>
      </c>
    </row>
    <row r="248" spans="1:10" ht="141" customHeight="1">
      <c r="A248" s="15">
        <v>243</v>
      </c>
      <c r="B248" s="63" t="s">
        <v>429</v>
      </c>
      <c r="C248" s="55" t="s">
        <v>430</v>
      </c>
      <c r="D248" s="20" t="s">
        <v>54</v>
      </c>
      <c r="E248" s="18">
        <v>2.5</v>
      </c>
      <c r="F248" s="18">
        <v>2.5</v>
      </c>
      <c r="G248" s="18">
        <v>2.5</v>
      </c>
      <c r="H248" s="74">
        <v>0</v>
      </c>
      <c r="I248" s="74">
        <v>0</v>
      </c>
      <c r="J248" s="74">
        <v>0</v>
      </c>
    </row>
    <row r="249" spans="1:10" ht="138.75" customHeight="1">
      <c r="A249" s="15">
        <v>244</v>
      </c>
      <c r="B249" s="69" t="s">
        <v>431</v>
      </c>
      <c r="C249" s="56" t="s">
        <v>420</v>
      </c>
      <c r="D249" s="20" t="s">
        <v>54</v>
      </c>
      <c r="E249" s="18">
        <v>60</v>
      </c>
      <c r="F249" s="18">
        <v>60</v>
      </c>
      <c r="G249" s="18">
        <v>60</v>
      </c>
      <c r="H249" s="74">
        <v>25</v>
      </c>
      <c r="I249" s="74">
        <v>25</v>
      </c>
      <c r="J249" s="74">
        <v>25</v>
      </c>
    </row>
    <row r="250" spans="1:10" ht="158.25" customHeight="1">
      <c r="A250" s="15">
        <v>245</v>
      </c>
      <c r="B250" s="63" t="s">
        <v>432</v>
      </c>
      <c r="C250" s="20" t="s">
        <v>412</v>
      </c>
      <c r="D250" s="20" t="s">
        <v>54</v>
      </c>
      <c r="E250" s="18">
        <v>17.899999999999999</v>
      </c>
      <c r="F250" s="18">
        <v>19.3</v>
      </c>
      <c r="G250" s="18">
        <v>19.3</v>
      </c>
      <c r="H250" s="74">
        <v>10</v>
      </c>
      <c r="I250" s="74">
        <v>10</v>
      </c>
      <c r="J250" s="74">
        <v>10</v>
      </c>
    </row>
    <row r="251" spans="1:10" ht="177" customHeight="1">
      <c r="A251" s="15">
        <v>246</v>
      </c>
      <c r="B251" s="63" t="s">
        <v>433</v>
      </c>
      <c r="C251" s="54" t="s">
        <v>372</v>
      </c>
      <c r="D251" s="20" t="s">
        <v>54</v>
      </c>
      <c r="E251" s="18">
        <v>0.5</v>
      </c>
      <c r="F251" s="18">
        <v>0.5</v>
      </c>
      <c r="G251" s="18">
        <v>0.5</v>
      </c>
      <c r="H251" s="74">
        <v>0</v>
      </c>
      <c r="I251" s="74">
        <v>0</v>
      </c>
      <c r="J251" s="74">
        <v>0</v>
      </c>
    </row>
    <row r="252" spans="1:10" ht="117.75" customHeight="1">
      <c r="A252" s="15">
        <v>247</v>
      </c>
      <c r="B252" s="40" t="s">
        <v>434</v>
      </c>
      <c r="C252" s="39" t="s">
        <v>367</v>
      </c>
      <c r="D252" s="75" t="s">
        <v>54</v>
      </c>
      <c r="E252" s="18">
        <v>0</v>
      </c>
      <c r="F252" s="18">
        <v>0</v>
      </c>
      <c r="G252" s="18">
        <v>0</v>
      </c>
      <c r="H252" s="74">
        <v>25</v>
      </c>
      <c r="I252" s="74">
        <v>33.299999999999997</v>
      </c>
      <c r="J252" s="74">
        <v>19.399999999999999</v>
      </c>
    </row>
    <row r="253" spans="1:10" ht="117.75" customHeight="1">
      <c r="A253" s="15">
        <v>248</v>
      </c>
      <c r="B253" s="40" t="s">
        <v>435</v>
      </c>
      <c r="C253" s="39" t="s">
        <v>341</v>
      </c>
      <c r="D253" s="75" t="s">
        <v>54</v>
      </c>
      <c r="E253" s="18">
        <v>0.3</v>
      </c>
      <c r="F253" s="18">
        <v>0</v>
      </c>
      <c r="G253" s="18">
        <v>0.3</v>
      </c>
      <c r="H253" s="74">
        <v>0.3</v>
      </c>
      <c r="I253" s="74">
        <v>0.3</v>
      </c>
      <c r="J253" s="74">
        <v>0.3</v>
      </c>
    </row>
    <row r="254" spans="1:10" ht="157.15" customHeight="1">
      <c r="A254" s="15">
        <v>249</v>
      </c>
      <c r="B254" s="40" t="s">
        <v>436</v>
      </c>
      <c r="C254" s="39" t="s">
        <v>395</v>
      </c>
      <c r="D254" s="75" t="s">
        <v>54</v>
      </c>
      <c r="E254" s="18">
        <v>2.6</v>
      </c>
      <c r="F254" s="18">
        <v>2.6</v>
      </c>
      <c r="G254" s="18">
        <v>2.6</v>
      </c>
      <c r="H254" s="74"/>
      <c r="I254" s="74"/>
      <c r="J254" s="74"/>
    </row>
    <row r="255" spans="1:10" ht="136.5" customHeight="1">
      <c r="A255" s="15">
        <v>250</v>
      </c>
      <c r="B255" s="63" t="s">
        <v>437</v>
      </c>
      <c r="C255" s="76" t="s">
        <v>400</v>
      </c>
      <c r="D255" s="20" t="s">
        <v>56</v>
      </c>
      <c r="E255" s="18">
        <v>12</v>
      </c>
      <c r="F255" s="18">
        <v>14.9</v>
      </c>
      <c r="G255" s="18">
        <v>14.9</v>
      </c>
      <c r="H255" s="18">
        <v>5</v>
      </c>
      <c r="I255" s="18">
        <v>5</v>
      </c>
      <c r="J255" s="18">
        <v>5</v>
      </c>
    </row>
    <row r="256" spans="1:10" ht="176.25" customHeight="1">
      <c r="A256" s="15">
        <v>251</v>
      </c>
      <c r="B256" s="63" t="s">
        <v>438</v>
      </c>
      <c r="C256" s="76" t="s">
        <v>402</v>
      </c>
      <c r="D256" s="20" t="s">
        <v>56</v>
      </c>
      <c r="E256" s="18">
        <v>5</v>
      </c>
      <c r="F256" s="18">
        <v>8</v>
      </c>
      <c r="G256" s="18">
        <v>8</v>
      </c>
      <c r="H256" s="18">
        <v>5</v>
      </c>
      <c r="I256" s="18">
        <v>5</v>
      </c>
      <c r="J256" s="18">
        <v>5</v>
      </c>
    </row>
    <row r="257" spans="1:10" ht="139.5" customHeight="1">
      <c r="A257" s="15">
        <v>252</v>
      </c>
      <c r="B257" s="63" t="s">
        <v>439</v>
      </c>
      <c r="C257" s="76" t="s">
        <v>404</v>
      </c>
      <c r="D257" s="20" t="s">
        <v>56</v>
      </c>
      <c r="E257" s="18">
        <v>5</v>
      </c>
      <c r="F257" s="18">
        <v>2.2999999999999998</v>
      </c>
      <c r="G257" s="18">
        <v>5</v>
      </c>
      <c r="H257" s="18">
        <v>5</v>
      </c>
      <c r="I257" s="18">
        <v>5</v>
      </c>
      <c r="J257" s="18">
        <v>5</v>
      </c>
    </row>
    <row r="258" spans="1:10" ht="139.5" customHeight="1">
      <c r="A258" s="15">
        <v>253</v>
      </c>
      <c r="B258" s="63" t="s">
        <v>440</v>
      </c>
      <c r="C258" s="76" t="s">
        <v>309</v>
      </c>
      <c r="D258" s="20" t="s">
        <v>56</v>
      </c>
      <c r="E258" s="18">
        <v>0</v>
      </c>
      <c r="F258" s="18">
        <v>2</v>
      </c>
      <c r="G258" s="18">
        <v>2</v>
      </c>
      <c r="H258" s="18"/>
      <c r="I258" s="18"/>
      <c r="J258" s="18"/>
    </row>
    <row r="259" spans="1:10" ht="156" customHeight="1">
      <c r="A259" s="15">
        <v>254</v>
      </c>
      <c r="B259" s="63" t="s">
        <v>441</v>
      </c>
      <c r="C259" s="20" t="s">
        <v>412</v>
      </c>
      <c r="D259" s="20" t="s">
        <v>56</v>
      </c>
      <c r="E259" s="18">
        <v>8</v>
      </c>
      <c r="F259" s="18">
        <v>4</v>
      </c>
      <c r="G259" s="18">
        <v>8</v>
      </c>
      <c r="H259" s="18">
        <v>6</v>
      </c>
      <c r="I259" s="18">
        <v>6</v>
      </c>
      <c r="J259" s="18">
        <v>6</v>
      </c>
    </row>
    <row r="260" spans="1:10" ht="175.5" customHeight="1">
      <c r="A260" s="15">
        <v>255</v>
      </c>
      <c r="B260" s="63" t="s">
        <v>442</v>
      </c>
      <c r="C260" s="54" t="s">
        <v>372</v>
      </c>
      <c r="D260" s="20" t="s">
        <v>56</v>
      </c>
      <c r="E260" s="18">
        <v>3</v>
      </c>
      <c r="F260" s="18">
        <v>0</v>
      </c>
      <c r="G260" s="18">
        <v>3</v>
      </c>
      <c r="H260" s="18">
        <v>3</v>
      </c>
      <c r="I260" s="18">
        <v>3</v>
      </c>
      <c r="J260" s="18">
        <v>3</v>
      </c>
    </row>
    <row r="261" spans="1:10" ht="120" customHeight="1">
      <c r="A261" s="15">
        <v>256</v>
      </c>
      <c r="B261" s="63" t="s">
        <v>443</v>
      </c>
      <c r="C261" s="77" t="s">
        <v>341</v>
      </c>
      <c r="D261" s="20" t="s">
        <v>56</v>
      </c>
      <c r="E261" s="18">
        <v>2.2999999999999998</v>
      </c>
      <c r="F261" s="18">
        <v>0</v>
      </c>
      <c r="G261" s="18">
        <v>2.2999999999999998</v>
      </c>
      <c r="H261" s="18">
        <v>25.8</v>
      </c>
      <c r="I261" s="18">
        <v>11.6</v>
      </c>
      <c r="J261" s="18">
        <v>12.5</v>
      </c>
    </row>
    <row r="262" spans="1:10" ht="123" customHeight="1">
      <c r="A262" s="15">
        <v>257</v>
      </c>
      <c r="B262" s="63" t="s">
        <v>444</v>
      </c>
      <c r="C262" s="77" t="s">
        <v>367</v>
      </c>
      <c r="D262" s="20" t="s">
        <v>56</v>
      </c>
      <c r="E262" s="18">
        <v>200</v>
      </c>
      <c r="F262" s="18">
        <v>563.4</v>
      </c>
      <c r="G262" s="18">
        <v>563.4</v>
      </c>
      <c r="H262" s="18">
        <v>173.5</v>
      </c>
      <c r="I262" s="18">
        <v>206.2</v>
      </c>
      <c r="J262" s="18">
        <v>193.2</v>
      </c>
    </row>
    <row r="263" spans="1:10" ht="206.25">
      <c r="A263" s="15">
        <v>258</v>
      </c>
      <c r="B263" s="63" t="s">
        <v>445</v>
      </c>
      <c r="C263" s="77" t="s">
        <v>215</v>
      </c>
      <c r="D263" s="20" t="s">
        <v>56</v>
      </c>
      <c r="E263" s="18">
        <v>0.5</v>
      </c>
      <c r="F263" s="18">
        <v>0</v>
      </c>
      <c r="G263" s="18">
        <v>0.5</v>
      </c>
      <c r="H263" s="18"/>
      <c r="I263" s="18"/>
      <c r="J263" s="18"/>
    </row>
    <row r="264" spans="1:10" ht="137.25" customHeight="1">
      <c r="A264" s="15">
        <v>259</v>
      </c>
      <c r="B264" s="63" t="s">
        <v>446</v>
      </c>
      <c r="C264" s="78" t="s">
        <v>400</v>
      </c>
      <c r="D264" s="20" t="s">
        <v>58</v>
      </c>
      <c r="E264" s="18">
        <v>12</v>
      </c>
      <c r="F264" s="18">
        <v>17.2</v>
      </c>
      <c r="G264" s="18">
        <v>20.2</v>
      </c>
      <c r="H264" s="18">
        <v>12</v>
      </c>
      <c r="I264" s="18">
        <v>12</v>
      </c>
      <c r="J264" s="18">
        <v>12</v>
      </c>
    </row>
    <row r="265" spans="1:10" ht="149.25" customHeight="1">
      <c r="A265" s="15">
        <v>260</v>
      </c>
      <c r="B265" s="63" t="s">
        <v>447</v>
      </c>
      <c r="C265" s="78" t="s">
        <v>402</v>
      </c>
      <c r="D265" s="20" t="s">
        <v>58</v>
      </c>
      <c r="E265" s="18">
        <v>15</v>
      </c>
      <c r="F265" s="18">
        <v>5.6</v>
      </c>
      <c r="G265" s="18">
        <v>6</v>
      </c>
      <c r="H265" s="18">
        <v>15</v>
      </c>
      <c r="I265" s="18">
        <v>15</v>
      </c>
      <c r="J265" s="18">
        <v>15</v>
      </c>
    </row>
    <row r="266" spans="1:10" ht="137.25" customHeight="1">
      <c r="A266" s="15">
        <v>261</v>
      </c>
      <c r="B266" s="63" t="s">
        <v>448</v>
      </c>
      <c r="C266" s="78" t="s">
        <v>404</v>
      </c>
      <c r="D266" s="20" t="s">
        <v>58</v>
      </c>
      <c r="E266" s="18">
        <v>6.3</v>
      </c>
      <c r="F266" s="18">
        <v>5</v>
      </c>
      <c r="G266" s="18">
        <v>6.3</v>
      </c>
      <c r="H266" s="18">
        <v>6.3</v>
      </c>
      <c r="I266" s="18">
        <v>6.3</v>
      </c>
      <c r="J266" s="18">
        <v>6.3</v>
      </c>
    </row>
    <row r="267" spans="1:10" ht="137.25" customHeight="1">
      <c r="A267" s="15">
        <v>262</v>
      </c>
      <c r="B267" s="63" t="s">
        <v>449</v>
      </c>
      <c r="C267" s="79" t="s">
        <v>408</v>
      </c>
      <c r="D267" s="20" t="s">
        <v>58</v>
      </c>
      <c r="E267" s="18">
        <v>40.5</v>
      </c>
      <c r="F267" s="18">
        <v>44.5</v>
      </c>
      <c r="G267" s="18">
        <v>44.5</v>
      </c>
      <c r="H267" s="18">
        <v>40.5</v>
      </c>
      <c r="I267" s="18">
        <v>40.5</v>
      </c>
      <c r="J267" s="18">
        <v>40.5</v>
      </c>
    </row>
    <row r="268" spans="1:10" ht="137.25" customHeight="1">
      <c r="A268" s="15">
        <v>263</v>
      </c>
      <c r="B268" s="63" t="s">
        <v>450</v>
      </c>
      <c r="C268" s="79" t="s">
        <v>410</v>
      </c>
      <c r="D268" s="20" t="s">
        <v>58</v>
      </c>
      <c r="E268" s="18">
        <v>0</v>
      </c>
      <c r="F268" s="18">
        <v>5</v>
      </c>
      <c r="G268" s="18">
        <v>5</v>
      </c>
      <c r="H268" s="18"/>
      <c r="I268" s="18"/>
      <c r="J268" s="18"/>
    </row>
    <row r="269" spans="1:10" ht="146.25" customHeight="1">
      <c r="A269" s="15">
        <v>264</v>
      </c>
      <c r="B269" s="63" t="s">
        <v>451</v>
      </c>
      <c r="C269" s="78" t="s">
        <v>412</v>
      </c>
      <c r="D269" s="20" t="s">
        <v>58</v>
      </c>
      <c r="E269" s="18">
        <v>16</v>
      </c>
      <c r="F269" s="18">
        <v>21.3</v>
      </c>
      <c r="G269" s="18">
        <v>28.5</v>
      </c>
      <c r="H269" s="18">
        <v>16</v>
      </c>
      <c r="I269" s="18">
        <v>16</v>
      </c>
      <c r="J269" s="18">
        <v>16</v>
      </c>
    </row>
    <row r="270" spans="1:10" ht="155.25" customHeight="1">
      <c r="A270" s="15">
        <v>265</v>
      </c>
      <c r="B270" s="63" t="s">
        <v>452</v>
      </c>
      <c r="C270" s="54" t="s">
        <v>372</v>
      </c>
      <c r="D270" s="20" t="s">
        <v>58</v>
      </c>
      <c r="E270" s="18">
        <v>8</v>
      </c>
      <c r="F270" s="18">
        <v>-0.5</v>
      </c>
      <c r="G270" s="18">
        <v>0.5</v>
      </c>
      <c r="H270" s="18">
        <v>8</v>
      </c>
      <c r="I270" s="18">
        <v>8</v>
      </c>
      <c r="J270" s="18">
        <v>8</v>
      </c>
    </row>
    <row r="271" spans="1:10" ht="120" customHeight="1">
      <c r="A271" s="15">
        <v>266</v>
      </c>
      <c r="B271" s="63" t="s">
        <v>453</v>
      </c>
      <c r="C271" s="77" t="s">
        <v>341</v>
      </c>
      <c r="D271" s="20" t="s">
        <v>58</v>
      </c>
      <c r="E271" s="18">
        <v>7.7</v>
      </c>
      <c r="F271" s="18">
        <v>0.2</v>
      </c>
      <c r="G271" s="18">
        <v>7.7</v>
      </c>
      <c r="H271" s="18">
        <v>50.6</v>
      </c>
      <c r="I271" s="18">
        <v>57.9</v>
      </c>
      <c r="J271" s="18">
        <v>60.6</v>
      </c>
    </row>
    <row r="272" spans="1:10" ht="120.75" customHeight="1">
      <c r="A272" s="15">
        <v>267</v>
      </c>
      <c r="B272" s="63" t="s">
        <v>454</v>
      </c>
      <c r="C272" s="77" t="s">
        <v>367</v>
      </c>
      <c r="D272" s="20" t="s">
        <v>58</v>
      </c>
      <c r="E272" s="18">
        <v>6.9</v>
      </c>
      <c r="F272" s="18">
        <v>0</v>
      </c>
      <c r="G272" s="18">
        <v>6.9</v>
      </c>
      <c r="H272" s="18">
        <v>5.3</v>
      </c>
      <c r="I272" s="18">
        <v>7.1</v>
      </c>
      <c r="J272" s="18">
        <v>5.5</v>
      </c>
    </row>
    <row r="273" spans="1:12" ht="138" customHeight="1">
      <c r="A273" s="15">
        <v>268</v>
      </c>
      <c r="B273" s="63" t="s">
        <v>455</v>
      </c>
      <c r="C273" s="80" t="s">
        <v>400</v>
      </c>
      <c r="D273" s="20" t="s">
        <v>60</v>
      </c>
      <c r="E273" s="18">
        <v>3.6</v>
      </c>
      <c r="F273" s="18">
        <v>0.2</v>
      </c>
      <c r="G273" s="18">
        <v>3.6</v>
      </c>
      <c r="H273" s="18">
        <v>3.6</v>
      </c>
      <c r="I273" s="18">
        <v>3.6</v>
      </c>
      <c r="J273" s="18">
        <v>3.6</v>
      </c>
    </row>
    <row r="274" spans="1:12" ht="159.19999999999999" customHeight="1">
      <c r="A274" s="15">
        <v>269</v>
      </c>
      <c r="B274" s="63" t="s">
        <v>456</v>
      </c>
      <c r="C274" s="80" t="s">
        <v>402</v>
      </c>
      <c r="D274" s="20" t="s">
        <v>60</v>
      </c>
      <c r="E274" s="18">
        <v>20.5</v>
      </c>
      <c r="F274" s="18">
        <v>0</v>
      </c>
      <c r="G274" s="18">
        <v>20.5</v>
      </c>
      <c r="H274" s="18">
        <v>20.5</v>
      </c>
      <c r="I274" s="18">
        <v>20.5</v>
      </c>
      <c r="J274" s="18">
        <v>20.5</v>
      </c>
    </row>
    <row r="275" spans="1:12" s="38" customFormat="1" ht="138" customHeight="1">
      <c r="A275" s="15">
        <v>270</v>
      </c>
      <c r="B275" s="63" t="s">
        <v>457</v>
      </c>
      <c r="C275" s="80" t="s">
        <v>404</v>
      </c>
      <c r="D275" s="20" t="s">
        <v>60</v>
      </c>
      <c r="E275" s="18">
        <v>18</v>
      </c>
      <c r="F275" s="18">
        <v>18</v>
      </c>
      <c r="G275" s="18">
        <v>18</v>
      </c>
      <c r="H275" s="18">
        <v>18</v>
      </c>
      <c r="I275" s="18">
        <v>18</v>
      </c>
      <c r="J275" s="18">
        <v>18</v>
      </c>
      <c r="K275" s="7"/>
      <c r="L275" s="7"/>
    </row>
    <row r="276" spans="1:12" ht="134.25" customHeight="1">
      <c r="A276" s="15">
        <v>271</v>
      </c>
      <c r="B276" s="63" t="s">
        <v>458</v>
      </c>
      <c r="C276" s="80" t="s">
        <v>406</v>
      </c>
      <c r="D276" s="20" t="s">
        <v>60</v>
      </c>
      <c r="E276" s="18">
        <v>0</v>
      </c>
      <c r="F276" s="18">
        <v>0</v>
      </c>
      <c r="G276" s="18">
        <v>0</v>
      </c>
      <c r="H276" s="18">
        <v>3</v>
      </c>
      <c r="I276" s="18">
        <v>3</v>
      </c>
      <c r="J276" s="18">
        <v>3</v>
      </c>
    </row>
    <row r="277" spans="1:12" ht="138" customHeight="1">
      <c r="A277" s="15">
        <v>272</v>
      </c>
      <c r="B277" s="63" t="s">
        <v>459</v>
      </c>
      <c r="C277" s="56" t="s">
        <v>420</v>
      </c>
      <c r="D277" s="20" t="s">
        <v>60</v>
      </c>
      <c r="E277" s="18">
        <v>12.6</v>
      </c>
      <c r="F277" s="18">
        <v>16.899999999999999</v>
      </c>
      <c r="G277" s="18">
        <v>16.899999999999999</v>
      </c>
      <c r="H277" s="18">
        <v>16.899999999999999</v>
      </c>
      <c r="I277" s="18">
        <v>16.899999999999999</v>
      </c>
      <c r="J277" s="18">
        <v>16.899999999999999</v>
      </c>
    </row>
    <row r="278" spans="1:12" ht="139.35" customHeight="1">
      <c r="A278" s="15">
        <v>273</v>
      </c>
      <c r="B278" s="63" t="s">
        <v>460</v>
      </c>
      <c r="C278" s="80" t="s">
        <v>412</v>
      </c>
      <c r="D278" s="20" t="s">
        <v>60</v>
      </c>
      <c r="E278" s="18">
        <v>23.1</v>
      </c>
      <c r="F278" s="18">
        <v>8.6</v>
      </c>
      <c r="G278" s="18">
        <v>23.1</v>
      </c>
      <c r="H278" s="18">
        <v>23.1</v>
      </c>
      <c r="I278" s="18">
        <v>23.1</v>
      </c>
      <c r="J278" s="18">
        <v>23.1</v>
      </c>
    </row>
    <row r="279" spans="1:12" ht="108.4" customHeight="1">
      <c r="A279" s="15">
        <v>274</v>
      </c>
      <c r="B279" s="63" t="s">
        <v>461</v>
      </c>
      <c r="C279" s="80" t="s">
        <v>462</v>
      </c>
      <c r="D279" s="20" t="s">
        <v>60</v>
      </c>
      <c r="E279" s="18">
        <v>4</v>
      </c>
      <c r="F279" s="18">
        <v>0</v>
      </c>
      <c r="G279" s="18">
        <v>4</v>
      </c>
      <c r="H279" s="18">
        <v>4</v>
      </c>
      <c r="I279" s="18">
        <v>4</v>
      </c>
      <c r="J279" s="18">
        <v>4</v>
      </c>
    </row>
    <row r="280" spans="1:12" ht="145.35" customHeight="1">
      <c r="A280" s="15">
        <v>275</v>
      </c>
      <c r="B280" s="63" t="s">
        <v>463</v>
      </c>
      <c r="C280" s="80" t="s">
        <v>372</v>
      </c>
      <c r="D280" s="20" t="s">
        <v>60</v>
      </c>
      <c r="E280" s="18"/>
      <c r="F280" s="18"/>
      <c r="G280" s="18"/>
      <c r="H280" s="18">
        <v>1.2</v>
      </c>
      <c r="I280" s="18">
        <v>1.2</v>
      </c>
      <c r="J280" s="18">
        <v>1.2</v>
      </c>
    </row>
    <row r="281" spans="1:12" ht="110.45" customHeight="1">
      <c r="A281" s="15">
        <v>276</v>
      </c>
      <c r="B281" s="63" t="s">
        <v>464</v>
      </c>
      <c r="C281" s="80" t="s">
        <v>341</v>
      </c>
      <c r="D281" s="20" t="s">
        <v>60</v>
      </c>
      <c r="E281" s="18">
        <v>80.8</v>
      </c>
      <c r="F281" s="18">
        <v>0</v>
      </c>
      <c r="G281" s="18">
        <v>80.8</v>
      </c>
      <c r="H281" s="18">
        <v>28.8</v>
      </c>
      <c r="I281" s="18">
        <v>36.5</v>
      </c>
      <c r="J281" s="18">
        <v>48.7</v>
      </c>
    </row>
    <row r="282" spans="1:12" ht="121.5" customHeight="1">
      <c r="A282" s="15">
        <v>277</v>
      </c>
      <c r="B282" s="63" t="s">
        <v>465</v>
      </c>
      <c r="C282" s="80" t="s">
        <v>343</v>
      </c>
      <c r="D282" s="20" t="s">
        <v>60</v>
      </c>
      <c r="E282" s="18">
        <v>8</v>
      </c>
      <c r="F282" s="18">
        <v>8</v>
      </c>
      <c r="G282" s="18">
        <v>8</v>
      </c>
      <c r="H282" s="18">
        <v>2.8</v>
      </c>
      <c r="I282" s="18">
        <v>3.6</v>
      </c>
      <c r="J282" s="18">
        <v>4.8</v>
      </c>
    </row>
    <row r="283" spans="1:12" ht="166.15" customHeight="1">
      <c r="A283" s="15">
        <v>278</v>
      </c>
      <c r="B283" s="63" t="s">
        <v>466</v>
      </c>
      <c r="C283" s="80" t="s">
        <v>215</v>
      </c>
      <c r="D283" s="20" t="s">
        <v>60</v>
      </c>
      <c r="E283" s="18">
        <v>13.2</v>
      </c>
      <c r="F283" s="18">
        <v>0</v>
      </c>
      <c r="G283" s="18">
        <v>13.2</v>
      </c>
      <c r="H283" s="18"/>
      <c r="I283" s="18"/>
      <c r="J283" s="18"/>
    </row>
    <row r="284" spans="1:12" ht="138.75" customHeight="1">
      <c r="A284" s="15">
        <v>279</v>
      </c>
      <c r="B284" s="63" t="s">
        <v>467</v>
      </c>
      <c r="C284" s="81" t="s">
        <v>400</v>
      </c>
      <c r="D284" s="20" t="s">
        <v>62</v>
      </c>
      <c r="E284" s="18">
        <v>51.2</v>
      </c>
      <c r="F284" s="18">
        <v>51.2</v>
      </c>
      <c r="G284" s="18">
        <v>51.2</v>
      </c>
      <c r="H284" s="18">
        <v>7.5</v>
      </c>
      <c r="I284" s="18">
        <v>7.5</v>
      </c>
      <c r="J284" s="18">
        <v>7.5</v>
      </c>
    </row>
    <row r="285" spans="1:12" ht="155.25" customHeight="1">
      <c r="A285" s="15">
        <v>280</v>
      </c>
      <c r="B285" s="63" t="s">
        <v>468</v>
      </c>
      <c r="C285" s="81" t="s">
        <v>402</v>
      </c>
      <c r="D285" s="20" t="s">
        <v>62</v>
      </c>
      <c r="E285" s="18">
        <v>8.5</v>
      </c>
      <c r="F285" s="18">
        <v>8.5</v>
      </c>
      <c r="G285" s="18">
        <v>8.5</v>
      </c>
      <c r="H285" s="18">
        <v>2.5</v>
      </c>
      <c r="I285" s="18">
        <v>2.5</v>
      </c>
      <c r="J285" s="18">
        <v>2.5</v>
      </c>
    </row>
    <row r="286" spans="1:12" ht="140.25" customHeight="1">
      <c r="A286" s="15">
        <v>281</v>
      </c>
      <c r="B286" s="63" t="s">
        <v>469</v>
      </c>
      <c r="C286" s="81" t="s">
        <v>404</v>
      </c>
      <c r="D286" s="20" t="s">
        <v>62</v>
      </c>
      <c r="E286" s="18">
        <v>2.5</v>
      </c>
      <c r="F286" s="18">
        <v>1</v>
      </c>
      <c r="G286" s="18">
        <v>2.5</v>
      </c>
      <c r="H286" s="18">
        <v>0.5</v>
      </c>
      <c r="I286" s="18">
        <v>0.5</v>
      </c>
      <c r="J286" s="18">
        <v>0.5</v>
      </c>
    </row>
    <row r="287" spans="1:12" ht="140.25" customHeight="1">
      <c r="A287" s="15">
        <v>282</v>
      </c>
      <c r="B287" s="63" t="s">
        <v>470</v>
      </c>
      <c r="C287" s="81" t="s">
        <v>406</v>
      </c>
      <c r="D287" s="20" t="s">
        <v>62</v>
      </c>
      <c r="E287" s="18">
        <v>1</v>
      </c>
      <c r="F287" s="18">
        <v>1</v>
      </c>
      <c r="G287" s="18">
        <v>1</v>
      </c>
      <c r="H287" s="18"/>
      <c r="I287" s="18"/>
      <c r="J287" s="18"/>
    </row>
    <row r="288" spans="1:12" ht="137.25" customHeight="1">
      <c r="A288" s="15">
        <v>283</v>
      </c>
      <c r="B288" s="63" t="s">
        <v>471</v>
      </c>
      <c r="C288" s="81" t="s">
        <v>408</v>
      </c>
      <c r="D288" s="20" t="s">
        <v>62</v>
      </c>
      <c r="E288" s="18">
        <v>45</v>
      </c>
      <c r="F288" s="18">
        <v>90</v>
      </c>
      <c r="G288" s="18">
        <v>90</v>
      </c>
      <c r="H288" s="18">
        <v>20</v>
      </c>
      <c r="I288" s="18">
        <v>20</v>
      </c>
      <c r="J288" s="18">
        <v>20</v>
      </c>
    </row>
    <row r="289" spans="1:12" ht="143.25" customHeight="1">
      <c r="A289" s="15">
        <v>284</v>
      </c>
      <c r="B289" s="63" t="s">
        <v>472</v>
      </c>
      <c r="C289" s="81" t="s">
        <v>412</v>
      </c>
      <c r="D289" s="20" t="s">
        <v>62</v>
      </c>
      <c r="E289" s="18">
        <v>3.5</v>
      </c>
      <c r="F289" s="18">
        <v>8</v>
      </c>
      <c r="G289" s="18">
        <v>8</v>
      </c>
      <c r="H289" s="18">
        <v>1</v>
      </c>
      <c r="I289" s="18">
        <v>1</v>
      </c>
      <c r="J289" s="18">
        <v>1</v>
      </c>
    </row>
    <row r="290" spans="1:12" ht="117.4" customHeight="1">
      <c r="A290" s="15">
        <v>285</v>
      </c>
      <c r="B290" s="63" t="s">
        <v>473</v>
      </c>
      <c r="C290" s="81" t="s">
        <v>341</v>
      </c>
      <c r="D290" s="20" t="s">
        <v>62</v>
      </c>
      <c r="E290" s="18">
        <v>4</v>
      </c>
      <c r="F290" s="18">
        <v>4.0999999999999996</v>
      </c>
      <c r="G290" s="18">
        <v>4.0999999999999996</v>
      </c>
      <c r="H290" s="18">
        <v>167.3</v>
      </c>
      <c r="I290" s="18">
        <v>166.7</v>
      </c>
      <c r="J290" s="18">
        <v>155.69999999999999</v>
      </c>
    </row>
    <row r="291" spans="1:12" ht="122.45" customHeight="1">
      <c r="A291" s="15">
        <v>286</v>
      </c>
      <c r="B291" s="40" t="s">
        <v>474</v>
      </c>
      <c r="C291" s="39" t="s">
        <v>367</v>
      </c>
      <c r="D291" s="20" t="s">
        <v>62</v>
      </c>
      <c r="E291" s="18">
        <v>82</v>
      </c>
      <c r="F291" s="18">
        <v>82</v>
      </c>
      <c r="G291" s="18">
        <v>82</v>
      </c>
      <c r="H291" s="18">
        <v>115.5</v>
      </c>
      <c r="I291" s="18">
        <v>154</v>
      </c>
      <c r="J291" s="18">
        <v>117</v>
      </c>
    </row>
    <row r="292" spans="1:12" ht="36.75" customHeight="1">
      <c r="A292" s="15">
        <v>287</v>
      </c>
      <c r="B292" s="31"/>
      <c r="C292" s="82"/>
      <c r="D292" s="17" t="s">
        <v>475</v>
      </c>
      <c r="E292" s="18">
        <f>SUM(E116:E291)</f>
        <v>72987.700000000012</v>
      </c>
      <c r="F292" s="18">
        <f>SUM(F116:F291)</f>
        <v>77252.000000000015</v>
      </c>
      <c r="G292" s="18">
        <f>SUM(G118:G291)</f>
        <v>85178.999999999985</v>
      </c>
      <c r="H292" s="18">
        <f>SUM(H116:H291)</f>
        <v>42347.4</v>
      </c>
      <c r="I292" s="18">
        <f>SUM(I116:I291)</f>
        <v>42678.099999999984</v>
      </c>
      <c r="J292" s="18">
        <f>SUM(J116:J291)</f>
        <v>42982.799999999996</v>
      </c>
    </row>
    <row r="293" spans="1:12" s="38" customFormat="1" ht="18.75" customHeight="1">
      <c r="A293" s="15">
        <v>288</v>
      </c>
      <c r="B293" s="31" t="s">
        <v>476</v>
      </c>
      <c r="C293" s="83" t="s">
        <v>477</v>
      </c>
      <c r="D293" s="83"/>
      <c r="E293" s="18">
        <f>E294+E305+E319+E320+E321</f>
        <v>3130.4</v>
      </c>
      <c r="F293" s="18">
        <f>F294+F305+F319+F320+F321</f>
        <v>3444</v>
      </c>
      <c r="G293" s="18">
        <f>G294+G305+G319+G320+G321</f>
        <v>3146.1</v>
      </c>
      <c r="H293" s="18">
        <f>H294+H305+H319+H320</f>
        <v>0</v>
      </c>
      <c r="I293" s="18">
        <f>I294+I305+I319+I320</f>
        <v>0</v>
      </c>
      <c r="J293" s="18">
        <f>J294+J305+J319+J320</f>
        <v>0</v>
      </c>
      <c r="K293" s="7"/>
      <c r="L293" s="7"/>
    </row>
    <row r="294" spans="1:12" ht="52.5" customHeight="1">
      <c r="A294" s="15">
        <v>289</v>
      </c>
      <c r="B294" s="16" t="s">
        <v>478</v>
      </c>
      <c r="C294" s="17" t="s">
        <v>479</v>
      </c>
      <c r="D294" s="83"/>
      <c r="E294" s="18">
        <f>SUM(E295:E304)</f>
        <v>0</v>
      </c>
      <c r="F294" s="18">
        <f>SUM(F295:F304)</f>
        <v>362.20000000000005</v>
      </c>
      <c r="G294" s="18">
        <v>0</v>
      </c>
      <c r="H294" s="18">
        <v>0</v>
      </c>
      <c r="I294" s="18">
        <v>0</v>
      </c>
      <c r="J294" s="18">
        <v>0</v>
      </c>
    </row>
    <row r="295" spans="1:12" ht="83.65" customHeight="1">
      <c r="A295" s="15">
        <v>290</v>
      </c>
      <c r="B295" s="16" t="s">
        <v>480</v>
      </c>
      <c r="C295" s="25" t="s">
        <v>479</v>
      </c>
      <c r="D295" s="84" t="s">
        <v>74</v>
      </c>
      <c r="E295" s="18">
        <v>0</v>
      </c>
      <c r="F295" s="18">
        <v>-50.8</v>
      </c>
      <c r="G295" s="18">
        <v>0</v>
      </c>
      <c r="H295" s="18"/>
      <c r="I295" s="18"/>
      <c r="J295" s="18"/>
    </row>
    <row r="296" spans="1:12" ht="83.65" customHeight="1">
      <c r="A296" s="15">
        <v>291</v>
      </c>
      <c r="B296" s="16" t="s">
        <v>481</v>
      </c>
      <c r="C296" s="25" t="s">
        <v>479</v>
      </c>
      <c r="D296" s="84" t="s">
        <v>142</v>
      </c>
      <c r="E296" s="18">
        <v>0</v>
      </c>
      <c r="F296" s="18">
        <v>71.400000000000006</v>
      </c>
      <c r="G296" s="18">
        <v>0</v>
      </c>
      <c r="H296" s="18"/>
      <c r="I296" s="18"/>
      <c r="J296" s="18"/>
    </row>
    <row r="297" spans="1:12" ht="115.35" customHeight="1">
      <c r="A297" s="15">
        <v>292</v>
      </c>
      <c r="B297" s="36" t="s">
        <v>482</v>
      </c>
      <c r="C297" s="25" t="s">
        <v>479</v>
      </c>
      <c r="D297" s="84" t="s">
        <v>147</v>
      </c>
      <c r="E297" s="18">
        <v>0</v>
      </c>
      <c r="F297" s="18">
        <v>40</v>
      </c>
      <c r="G297" s="18">
        <v>0</v>
      </c>
      <c r="H297" s="18"/>
      <c r="I297" s="18"/>
      <c r="J297" s="18"/>
    </row>
    <row r="298" spans="1:12" ht="112.35" customHeight="1">
      <c r="A298" s="15">
        <v>293</v>
      </c>
      <c r="B298" s="36" t="s">
        <v>483</v>
      </c>
      <c r="C298" s="25" t="s">
        <v>479</v>
      </c>
      <c r="D298" s="84" t="s">
        <v>83</v>
      </c>
      <c r="E298" s="18">
        <v>0</v>
      </c>
      <c r="F298" s="18">
        <v>262.5</v>
      </c>
      <c r="G298" s="18">
        <v>0</v>
      </c>
      <c r="H298" s="18"/>
      <c r="I298" s="18"/>
      <c r="J298" s="18"/>
    </row>
    <row r="299" spans="1:12" ht="80.650000000000006" customHeight="1">
      <c r="A299" s="15">
        <v>294</v>
      </c>
      <c r="B299" s="36" t="s">
        <v>484</v>
      </c>
      <c r="C299" s="25" t="s">
        <v>479</v>
      </c>
      <c r="D299" s="84" t="s">
        <v>152</v>
      </c>
      <c r="E299" s="18">
        <v>0</v>
      </c>
      <c r="F299" s="18">
        <v>29.1</v>
      </c>
      <c r="G299" s="18">
        <v>0</v>
      </c>
      <c r="H299" s="18"/>
      <c r="I299" s="18"/>
      <c r="J299" s="18"/>
    </row>
    <row r="300" spans="1:12" ht="106.5" customHeight="1">
      <c r="A300" s="15">
        <v>295</v>
      </c>
      <c r="B300" s="36" t="s">
        <v>485</v>
      </c>
      <c r="C300" s="25" t="s">
        <v>479</v>
      </c>
      <c r="D300" s="84" t="s">
        <v>52</v>
      </c>
      <c r="E300" s="18">
        <v>0</v>
      </c>
      <c r="F300" s="18">
        <v>-4.7</v>
      </c>
      <c r="G300" s="18">
        <v>0</v>
      </c>
      <c r="H300" s="18"/>
      <c r="I300" s="18"/>
      <c r="J300" s="18"/>
    </row>
    <row r="301" spans="1:12" ht="95.45" customHeight="1">
      <c r="A301" s="15">
        <v>296</v>
      </c>
      <c r="B301" s="36" t="s">
        <v>486</v>
      </c>
      <c r="C301" s="25" t="s">
        <v>479</v>
      </c>
      <c r="D301" s="84" t="s">
        <v>54</v>
      </c>
      <c r="E301" s="18">
        <v>0</v>
      </c>
      <c r="F301" s="18">
        <v>0.2</v>
      </c>
      <c r="G301" s="18">
        <v>0</v>
      </c>
      <c r="H301" s="18"/>
      <c r="I301" s="18"/>
      <c r="J301" s="18"/>
    </row>
    <row r="302" spans="1:12" ht="101.45" customHeight="1">
      <c r="A302" s="15">
        <v>297</v>
      </c>
      <c r="B302" s="36" t="s">
        <v>487</v>
      </c>
      <c r="C302" s="25" t="s">
        <v>479</v>
      </c>
      <c r="D302" s="84" t="s">
        <v>56</v>
      </c>
      <c r="E302" s="18">
        <v>0</v>
      </c>
      <c r="F302" s="18">
        <v>12.3</v>
      </c>
      <c r="G302" s="18">
        <v>0</v>
      </c>
      <c r="H302" s="18"/>
      <c r="I302" s="18"/>
      <c r="J302" s="18"/>
    </row>
    <row r="303" spans="1:12" ht="95.45" customHeight="1">
      <c r="A303" s="15">
        <v>298</v>
      </c>
      <c r="B303" s="36" t="s">
        <v>488</v>
      </c>
      <c r="C303" s="25" t="s">
        <v>479</v>
      </c>
      <c r="D303" s="84" t="s">
        <v>58</v>
      </c>
      <c r="E303" s="18">
        <v>0</v>
      </c>
      <c r="F303" s="18">
        <v>1.7</v>
      </c>
      <c r="G303" s="18">
        <v>0</v>
      </c>
      <c r="H303" s="18"/>
      <c r="I303" s="18"/>
      <c r="J303" s="18"/>
    </row>
    <row r="304" spans="1:12" ht="112.35" customHeight="1">
      <c r="A304" s="15">
        <v>299</v>
      </c>
      <c r="B304" s="36" t="s">
        <v>488</v>
      </c>
      <c r="C304" s="25" t="s">
        <v>479</v>
      </c>
      <c r="D304" s="84" t="s">
        <v>62</v>
      </c>
      <c r="E304" s="18">
        <v>0</v>
      </c>
      <c r="F304" s="18">
        <v>0.5</v>
      </c>
      <c r="G304" s="18">
        <v>0</v>
      </c>
      <c r="H304" s="18"/>
      <c r="I304" s="18"/>
      <c r="J304" s="18"/>
    </row>
    <row r="305" spans="1:12" s="38" customFormat="1" ht="45.75" customHeight="1">
      <c r="A305" s="15">
        <v>300</v>
      </c>
      <c r="B305" s="16" t="s">
        <v>489</v>
      </c>
      <c r="C305" s="17" t="s">
        <v>490</v>
      </c>
      <c r="D305" s="83"/>
      <c r="E305" s="18">
        <v>44.3</v>
      </c>
      <c r="F305" s="18">
        <v>44.3</v>
      </c>
      <c r="G305" s="18">
        <v>44.3</v>
      </c>
      <c r="H305" s="18">
        <v>0</v>
      </c>
      <c r="I305" s="18">
        <v>0</v>
      </c>
      <c r="J305" s="18">
        <v>0</v>
      </c>
      <c r="K305" s="7"/>
      <c r="L305" s="7"/>
    </row>
    <row r="306" spans="1:12" ht="100.5" customHeight="1">
      <c r="A306" s="15">
        <v>301</v>
      </c>
      <c r="B306" s="16" t="s">
        <v>491</v>
      </c>
      <c r="C306" s="17" t="s">
        <v>492</v>
      </c>
      <c r="D306" s="84" t="s">
        <v>50</v>
      </c>
      <c r="E306" s="18">
        <v>130.6</v>
      </c>
      <c r="F306" s="18">
        <v>130.5</v>
      </c>
      <c r="G306" s="18">
        <v>130.6</v>
      </c>
      <c r="H306" s="18">
        <v>0</v>
      </c>
      <c r="I306" s="18">
        <v>0</v>
      </c>
      <c r="J306" s="18">
        <v>0</v>
      </c>
    </row>
    <row r="307" spans="1:12" ht="100.5" customHeight="1">
      <c r="A307" s="15">
        <v>302</v>
      </c>
      <c r="B307" s="16" t="s">
        <v>493</v>
      </c>
      <c r="C307" s="17" t="s">
        <v>494</v>
      </c>
      <c r="D307" s="83" t="s">
        <v>50</v>
      </c>
      <c r="E307" s="18">
        <v>138</v>
      </c>
      <c r="F307" s="18">
        <v>138</v>
      </c>
      <c r="G307" s="18">
        <v>138</v>
      </c>
      <c r="H307" s="18">
        <v>0</v>
      </c>
      <c r="I307" s="18">
        <v>0</v>
      </c>
      <c r="J307" s="18">
        <v>0</v>
      </c>
    </row>
    <row r="308" spans="1:12" ht="99" customHeight="1">
      <c r="A308" s="15">
        <v>303</v>
      </c>
      <c r="B308" s="16" t="s">
        <v>495</v>
      </c>
      <c r="C308" s="17" t="s">
        <v>496</v>
      </c>
      <c r="D308" s="83" t="s">
        <v>50</v>
      </c>
      <c r="E308" s="18">
        <v>86.5</v>
      </c>
      <c r="F308" s="18">
        <v>86.5</v>
      </c>
      <c r="G308" s="18">
        <v>86.5</v>
      </c>
      <c r="H308" s="18">
        <v>0</v>
      </c>
      <c r="I308" s="18">
        <v>0</v>
      </c>
      <c r="J308" s="18">
        <v>0</v>
      </c>
    </row>
    <row r="309" spans="1:12" ht="102.75" customHeight="1">
      <c r="A309" s="15">
        <v>304</v>
      </c>
      <c r="B309" s="16" t="s">
        <v>497</v>
      </c>
      <c r="C309" s="17" t="s">
        <v>498</v>
      </c>
      <c r="D309" s="83" t="s">
        <v>52</v>
      </c>
      <c r="E309" s="18">
        <v>124</v>
      </c>
      <c r="F309" s="18">
        <v>124</v>
      </c>
      <c r="G309" s="18">
        <v>124</v>
      </c>
      <c r="H309" s="18">
        <v>0</v>
      </c>
      <c r="I309" s="18">
        <v>0</v>
      </c>
      <c r="J309" s="18">
        <v>0</v>
      </c>
    </row>
    <row r="310" spans="1:12" ht="89.65" customHeight="1">
      <c r="A310" s="15">
        <v>305</v>
      </c>
      <c r="B310" s="16" t="s">
        <v>499</v>
      </c>
      <c r="C310" s="17" t="s">
        <v>500</v>
      </c>
      <c r="D310" s="83" t="s">
        <v>52</v>
      </c>
      <c r="E310" s="18">
        <v>115</v>
      </c>
      <c r="F310" s="18">
        <v>54</v>
      </c>
      <c r="G310" s="18">
        <v>115</v>
      </c>
      <c r="H310" s="18">
        <v>0</v>
      </c>
      <c r="I310" s="18">
        <v>0</v>
      </c>
      <c r="J310" s="18">
        <v>0</v>
      </c>
    </row>
    <row r="311" spans="1:12" ht="85.5" customHeight="1">
      <c r="A311" s="15">
        <v>306</v>
      </c>
      <c r="B311" s="16" t="s">
        <v>501</v>
      </c>
      <c r="C311" s="17" t="s">
        <v>502</v>
      </c>
      <c r="D311" s="83" t="s">
        <v>54</v>
      </c>
      <c r="E311" s="18">
        <v>179</v>
      </c>
      <c r="F311" s="18">
        <v>179</v>
      </c>
      <c r="G311" s="18">
        <v>179</v>
      </c>
      <c r="H311" s="18"/>
      <c r="I311" s="18"/>
      <c r="J311" s="18"/>
    </row>
    <row r="312" spans="1:12" ht="88.5" customHeight="1">
      <c r="A312" s="15">
        <v>307</v>
      </c>
      <c r="B312" s="16" t="s">
        <v>503</v>
      </c>
      <c r="C312" s="17" t="s">
        <v>504</v>
      </c>
      <c r="D312" s="83" t="s">
        <v>56</v>
      </c>
      <c r="E312" s="18">
        <v>300</v>
      </c>
      <c r="F312" s="18">
        <v>300</v>
      </c>
      <c r="G312" s="18">
        <v>300</v>
      </c>
      <c r="H312" s="18"/>
      <c r="I312" s="18"/>
      <c r="J312" s="18"/>
    </row>
    <row r="313" spans="1:12" ht="83.65" customHeight="1">
      <c r="A313" s="15">
        <v>308</v>
      </c>
      <c r="B313" s="16" t="s">
        <v>505</v>
      </c>
      <c r="C313" s="17" t="s">
        <v>506</v>
      </c>
      <c r="D313" s="83" t="s">
        <v>58</v>
      </c>
      <c r="E313" s="18">
        <v>250</v>
      </c>
      <c r="F313" s="18">
        <v>248.7</v>
      </c>
      <c r="G313" s="18">
        <v>250</v>
      </c>
      <c r="H313" s="18"/>
      <c r="I313" s="18"/>
      <c r="J313" s="18"/>
    </row>
    <row r="314" spans="1:12" ht="121.35" customHeight="1">
      <c r="A314" s="15">
        <v>309</v>
      </c>
      <c r="B314" s="16" t="s">
        <v>507</v>
      </c>
      <c r="C314" s="17" t="s">
        <v>508</v>
      </c>
      <c r="D314" s="83" t="s">
        <v>62</v>
      </c>
      <c r="E314" s="18">
        <v>199.9</v>
      </c>
      <c r="F314" s="18">
        <v>199.9</v>
      </c>
      <c r="G314" s="18">
        <v>199.9</v>
      </c>
      <c r="H314" s="18">
        <v>0</v>
      </c>
      <c r="I314" s="18">
        <v>0</v>
      </c>
      <c r="J314" s="18">
        <v>0</v>
      </c>
    </row>
    <row r="315" spans="1:12" ht="124.35" customHeight="1">
      <c r="A315" s="15">
        <v>310</v>
      </c>
      <c r="B315" s="16" t="s">
        <v>509</v>
      </c>
      <c r="C315" s="17" t="s">
        <v>510</v>
      </c>
      <c r="D315" s="83" t="s">
        <v>62</v>
      </c>
      <c r="E315" s="18">
        <v>90.5</v>
      </c>
      <c r="F315" s="18">
        <v>90.5</v>
      </c>
      <c r="G315" s="18">
        <v>90.5</v>
      </c>
      <c r="H315" s="18">
        <v>0</v>
      </c>
      <c r="I315" s="18">
        <v>0</v>
      </c>
      <c r="J315" s="18">
        <v>0</v>
      </c>
    </row>
    <row r="316" spans="1:12" ht="123.4" customHeight="1">
      <c r="A316" s="15">
        <v>311</v>
      </c>
      <c r="B316" s="16" t="s">
        <v>511</v>
      </c>
      <c r="C316" s="17" t="s">
        <v>512</v>
      </c>
      <c r="D316" s="83" t="s">
        <v>62</v>
      </c>
      <c r="E316" s="18">
        <v>88.2</v>
      </c>
      <c r="F316" s="18">
        <v>88.2</v>
      </c>
      <c r="G316" s="18">
        <v>88.2</v>
      </c>
      <c r="H316" s="18">
        <v>0</v>
      </c>
      <c r="I316" s="18">
        <v>0</v>
      </c>
      <c r="J316" s="18">
        <v>0</v>
      </c>
    </row>
    <row r="317" spans="1:12" ht="128.44999999999999" customHeight="1">
      <c r="A317" s="15">
        <v>312</v>
      </c>
      <c r="B317" s="16" t="s">
        <v>513</v>
      </c>
      <c r="C317" s="17" t="s">
        <v>514</v>
      </c>
      <c r="D317" s="83" t="s">
        <v>62</v>
      </c>
      <c r="E317" s="18">
        <v>88.2</v>
      </c>
      <c r="F317" s="18">
        <v>88.2</v>
      </c>
      <c r="G317" s="18">
        <v>88.2</v>
      </c>
      <c r="H317" s="18">
        <v>0</v>
      </c>
      <c r="I317" s="18">
        <v>0</v>
      </c>
      <c r="J317" s="18">
        <v>0</v>
      </c>
    </row>
    <row r="318" spans="1:12" ht="129.4" customHeight="1">
      <c r="A318" s="15">
        <v>313</v>
      </c>
      <c r="B318" s="16" t="s">
        <v>515</v>
      </c>
      <c r="C318" s="17" t="s">
        <v>516</v>
      </c>
      <c r="D318" s="83" t="s">
        <v>62</v>
      </c>
      <c r="E318" s="18">
        <v>99.1</v>
      </c>
      <c r="F318" s="18">
        <v>99.1</v>
      </c>
      <c r="G318" s="18">
        <v>99.1</v>
      </c>
      <c r="H318" s="18">
        <v>0</v>
      </c>
      <c r="I318" s="18">
        <v>0</v>
      </c>
      <c r="J318" s="18">
        <v>0</v>
      </c>
    </row>
    <row r="319" spans="1:12" ht="36.75" customHeight="1">
      <c r="A319" s="15">
        <v>314</v>
      </c>
      <c r="B319" s="16"/>
      <c r="C319" s="17"/>
      <c r="D319" s="83" t="s">
        <v>517</v>
      </c>
      <c r="E319" s="18">
        <f t="shared" ref="E319:J319" si="19">SUM(E306:E318)</f>
        <v>1889</v>
      </c>
      <c r="F319" s="18">
        <f t="shared" si="19"/>
        <v>1826.6000000000001</v>
      </c>
      <c r="G319" s="18">
        <f t="shared" si="19"/>
        <v>1889</v>
      </c>
      <c r="H319" s="18">
        <f t="shared" si="19"/>
        <v>0</v>
      </c>
      <c r="I319" s="18">
        <f t="shared" si="19"/>
        <v>0</v>
      </c>
      <c r="J319" s="18">
        <f t="shared" si="19"/>
        <v>0</v>
      </c>
    </row>
    <row r="320" spans="1:12" ht="92.45" customHeight="1">
      <c r="A320" s="15">
        <v>315</v>
      </c>
      <c r="B320" s="16" t="s">
        <v>518</v>
      </c>
      <c r="C320" s="17" t="s">
        <v>519</v>
      </c>
      <c r="D320" s="20" t="s">
        <v>74</v>
      </c>
      <c r="E320" s="18">
        <v>1177.5</v>
      </c>
      <c r="F320" s="18">
        <v>1193.2</v>
      </c>
      <c r="G320" s="18">
        <v>1193.2</v>
      </c>
      <c r="H320" s="18">
        <v>0</v>
      </c>
      <c r="I320" s="18">
        <v>0</v>
      </c>
      <c r="J320" s="18">
        <v>0</v>
      </c>
    </row>
    <row r="321" spans="1:10" ht="104.25" customHeight="1">
      <c r="A321" s="15">
        <v>316</v>
      </c>
      <c r="B321" s="16" t="s">
        <v>520</v>
      </c>
      <c r="C321" s="17" t="s">
        <v>519</v>
      </c>
      <c r="D321" s="35" t="s">
        <v>142</v>
      </c>
      <c r="E321" s="18">
        <v>19.600000000000001</v>
      </c>
      <c r="F321" s="18">
        <v>17.7</v>
      </c>
      <c r="G321" s="18">
        <v>19.600000000000001</v>
      </c>
      <c r="H321" s="18">
        <v>0</v>
      </c>
      <c r="I321" s="18">
        <v>0</v>
      </c>
      <c r="J321" s="18">
        <v>0</v>
      </c>
    </row>
    <row r="322" spans="1:10" ht="26.25" customHeight="1">
      <c r="A322" s="15">
        <v>317</v>
      </c>
      <c r="B322" s="16" t="s">
        <v>521</v>
      </c>
      <c r="C322" s="83" t="s">
        <v>522</v>
      </c>
      <c r="D322" s="83"/>
      <c r="E322" s="18">
        <f t="shared" ref="E322:J322" si="20">SUM(E324:E329)</f>
        <v>29317808</v>
      </c>
      <c r="F322" s="18">
        <f t="shared" si="20"/>
        <v>24018293.699999999</v>
      </c>
      <c r="G322" s="18">
        <f t="shared" si="20"/>
        <v>29685701.599999998</v>
      </c>
      <c r="H322" s="18">
        <f t="shared" si="20"/>
        <v>20844413.800000001</v>
      </c>
      <c r="I322" s="18">
        <f t="shared" si="20"/>
        <v>18569695.100000001</v>
      </c>
      <c r="J322" s="18">
        <f t="shared" si="20"/>
        <v>18799094.699999999</v>
      </c>
    </row>
    <row r="323" spans="1:10" ht="61.5" customHeight="1">
      <c r="A323" s="15">
        <v>318</v>
      </c>
      <c r="B323" s="16" t="s">
        <v>523</v>
      </c>
      <c r="C323" s="83" t="s">
        <v>524</v>
      </c>
      <c r="D323" s="83"/>
      <c r="E323" s="18">
        <f t="shared" ref="E323:J323" si="21">SUM(E324:E326)</f>
        <v>29344904.299999997</v>
      </c>
      <c r="F323" s="18">
        <f t="shared" si="21"/>
        <v>24045545.5</v>
      </c>
      <c r="G323" s="18">
        <f t="shared" si="21"/>
        <v>29712898</v>
      </c>
      <c r="H323" s="18">
        <f t="shared" si="21"/>
        <v>20844413.800000001</v>
      </c>
      <c r="I323" s="18">
        <f t="shared" si="21"/>
        <v>18569695.100000001</v>
      </c>
      <c r="J323" s="18">
        <f t="shared" si="21"/>
        <v>18799094.699999999</v>
      </c>
    </row>
    <row r="324" spans="1:10" ht="42.75" customHeight="1">
      <c r="A324" s="15">
        <v>319</v>
      </c>
      <c r="B324" s="16" t="s">
        <v>525</v>
      </c>
      <c r="C324" s="83" t="s">
        <v>526</v>
      </c>
      <c r="D324" s="83"/>
      <c r="E324" s="18">
        <v>11582996.5</v>
      </c>
      <c r="F324" s="18">
        <v>9865740.9000000004</v>
      </c>
      <c r="G324" s="18">
        <v>11597322.6</v>
      </c>
      <c r="H324" s="18">
        <v>5759978.2000000002</v>
      </c>
      <c r="I324" s="18">
        <v>2794793.2</v>
      </c>
      <c r="J324" s="18">
        <v>2324232.2999999998</v>
      </c>
    </row>
    <row r="325" spans="1:10" ht="43.5" customHeight="1">
      <c r="A325" s="15">
        <v>320</v>
      </c>
      <c r="B325" s="16" t="s">
        <v>527</v>
      </c>
      <c r="C325" s="83" t="s">
        <v>528</v>
      </c>
      <c r="D325" s="83"/>
      <c r="E325" s="18">
        <v>10063575.9</v>
      </c>
      <c r="F325" s="18">
        <v>8591947.9000000004</v>
      </c>
      <c r="G325" s="18">
        <v>10063575.9</v>
      </c>
      <c r="H325" s="18">
        <v>10913509.4</v>
      </c>
      <c r="I325" s="18">
        <v>11172013</v>
      </c>
      <c r="J325" s="18">
        <v>11438416.4</v>
      </c>
    </row>
    <row r="326" spans="1:10" ht="27.75" customHeight="1">
      <c r="A326" s="15">
        <v>321</v>
      </c>
      <c r="B326" s="16" t="s">
        <v>529</v>
      </c>
      <c r="C326" s="83" t="s">
        <v>530</v>
      </c>
      <c r="D326" s="83"/>
      <c r="E326" s="18">
        <v>7698331.9000000004</v>
      </c>
      <c r="F326" s="18">
        <v>5587856.7000000002</v>
      </c>
      <c r="G326" s="18">
        <v>8051999.5</v>
      </c>
      <c r="H326" s="18">
        <v>4170926.2</v>
      </c>
      <c r="I326" s="18">
        <v>4602888.9000000004</v>
      </c>
      <c r="J326" s="18">
        <v>5036446</v>
      </c>
    </row>
    <row r="327" spans="1:10" ht="178.5" customHeight="1">
      <c r="A327" s="15">
        <v>322</v>
      </c>
      <c r="B327" s="16" t="s">
        <v>531</v>
      </c>
      <c r="C327" s="83" t="s">
        <v>532</v>
      </c>
      <c r="D327" s="83"/>
      <c r="E327" s="18">
        <v>0</v>
      </c>
      <c r="F327" s="18">
        <v>-162.6</v>
      </c>
      <c r="G327" s="18">
        <v>0</v>
      </c>
      <c r="H327" s="18">
        <v>0</v>
      </c>
      <c r="I327" s="18">
        <v>0</v>
      </c>
      <c r="J327" s="18">
        <v>0</v>
      </c>
    </row>
    <row r="328" spans="1:10" ht="91.5" customHeight="1">
      <c r="A328" s="15">
        <v>323</v>
      </c>
      <c r="B328" s="16" t="s">
        <v>533</v>
      </c>
      <c r="C328" s="83" t="s">
        <v>534</v>
      </c>
      <c r="D328" s="83"/>
      <c r="E328" s="18">
        <v>12285.6</v>
      </c>
      <c r="F328" s="18">
        <v>12292.7</v>
      </c>
      <c r="G328" s="18">
        <v>12292.7</v>
      </c>
      <c r="H328" s="18">
        <v>0</v>
      </c>
      <c r="I328" s="18">
        <v>0</v>
      </c>
      <c r="J328" s="18">
        <v>0</v>
      </c>
    </row>
    <row r="329" spans="1:10" ht="68.650000000000006" customHeight="1">
      <c r="A329" s="15">
        <v>324</v>
      </c>
      <c r="B329" s="16" t="s">
        <v>535</v>
      </c>
      <c r="C329" s="83" t="s">
        <v>536</v>
      </c>
      <c r="D329" s="83"/>
      <c r="E329" s="18">
        <v>-39381.9</v>
      </c>
      <c r="F329" s="18">
        <v>-39381.9</v>
      </c>
      <c r="G329" s="18">
        <v>-39489.1</v>
      </c>
      <c r="H329" s="18">
        <v>0</v>
      </c>
      <c r="I329" s="18">
        <v>0</v>
      </c>
      <c r="J329" s="18">
        <v>0</v>
      </c>
    </row>
    <row r="330" spans="1:10" ht="21" customHeight="1">
      <c r="A330" s="15"/>
      <c r="B330" s="85" t="s">
        <v>537</v>
      </c>
      <c r="C330" s="86"/>
      <c r="D330" s="19"/>
      <c r="E330" s="18">
        <f t="shared" ref="E330:J330" si="22">E6+E322</f>
        <v>47281025.899999999</v>
      </c>
      <c r="F330" s="18">
        <f t="shared" si="22"/>
        <v>36560465.619999997</v>
      </c>
      <c r="G330" s="18">
        <f t="shared" si="22"/>
        <v>47289148.299999997</v>
      </c>
      <c r="H330" s="18">
        <f t="shared" si="22"/>
        <v>40248163.799999997</v>
      </c>
      <c r="I330" s="18">
        <f t="shared" si="22"/>
        <v>39199776.799999997</v>
      </c>
      <c r="J330" s="18">
        <f t="shared" si="22"/>
        <v>39710124.899999999</v>
      </c>
    </row>
    <row r="331" spans="1:10">
      <c r="A331" s="87" t="s">
        <v>538</v>
      </c>
      <c r="B331" s="88"/>
      <c r="C331" s="89"/>
      <c r="D331" s="90"/>
      <c r="E331" s="33"/>
      <c r="F331" s="33"/>
      <c r="G331" s="33"/>
      <c r="H331" s="33"/>
      <c r="I331" s="33"/>
      <c r="J331" s="33"/>
    </row>
    <row r="332" spans="1:10" ht="54" customHeight="1"/>
  </sheetData>
  <mergeCells count="8">
    <mergeCell ref="A1:J1"/>
    <mergeCell ref="A3:A4"/>
    <mergeCell ref="B3:C3"/>
    <mergeCell ref="D3:D4"/>
    <mergeCell ref="E3:E4"/>
    <mergeCell ref="F3:F4"/>
    <mergeCell ref="G3:G4"/>
    <mergeCell ref="H3:J3"/>
  </mergeCells>
  <printOptions horizontalCentered="1"/>
  <pageMargins left="0.39374999999999999" right="0.39374999999999999" top="0.196527777777778" bottom="0.3" header="0.196527777777778" footer="0.511811023622047"/>
  <pageSetup paperSize="9" scale="58" fitToHeight="0" orientation="landscape" horizontalDpi="300" verticalDpi="300" r:id="rId1"/>
  <headerFooter differentFirst="1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="75" zoomScalePageLayoutView="75"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3741</TotalTime>
  <Application>LibreOffice/24.8.5.2$Linux_X86_64 LibreOffice_project/480$Build-2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ShvecovaEE</cp:lastModifiedBy>
  <cp:revision>372</cp:revision>
  <cp:lastPrinted>2025-11-14T10:17:29Z</cp:lastPrinted>
  <dcterms:created xsi:type="dcterms:W3CDTF">2006-09-28T05:33:49Z</dcterms:created>
  <dcterms:modified xsi:type="dcterms:W3CDTF">2025-11-14T10:17:53Z</dcterms:modified>
  <dc:language>ru-RU</dc:language>
</cp:coreProperties>
</file>