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</sheets>
  <definedNames>
    <definedName name="_xlnm.Print_Titles" localSheetId="1">Лист2!$5:$5</definedName>
    <definedName name="_xlnm.Print_Area" localSheetId="0">Лист1!$A$1:$H$59</definedName>
    <definedName name="_xlnm.Print_Area" localSheetId="1">Лист2!$A$1:$G$48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C46" i="2"/>
  <c r="G9" i="2"/>
  <c r="G16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F25" i="2"/>
  <c r="E25" i="2"/>
  <c r="G25" i="2" s="1"/>
  <c r="F19" i="2"/>
  <c r="F20" i="2"/>
  <c r="F21" i="2"/>
  <c r="F22" i="2"/>
  <c r="F23" i="2"/>
  <c r="E19" i="2"/>
  <c r="G19" i="2" s="1"/>
  <c r="E20" i="2"/>
  <c r="G20" i="2" s="1"/>
  <c r="E21" i="2"/>
  <c r="G21" i="2" s="1"/>
  <c r="E22" i="2"/>
  <c r="G22" i="2" s="1"/>
  <c r="E23" i="2"/>
  <c r="G23" i="2" s="1"/>
  <c r="F18" i="2"/>
  <c r="E18" i="2"/>
  <c r="G18" i="2" s="1"/>
  <c r="E24" i="2"/>
  <c r="G24" i="2" s="1"/>
  <c r="F8" i="2" l="1"/>
  <c r="F10" i="2"/>
  <c r="F11" i="2"/>
  <c r="F12" i="2"/>
  <c r="F17" i="2"/>
  <c r="F16" i="2"/>
  <c r="F15" i="2"/>
  <c r="E17" i="2"/>
  <c r="G17" i="2" s="1"/>
  <c r="E13" i="2"/>
  <c r="G13" i="2" s="1"/>
  <c r="E11" i="2"/>
  <c r="G11" i="2" s="1"/>
  <c r="E12" i="2"/>
  <c r="G12" i="2" s="1"/>
  <c r="E10" i="2"/>
  <c r="G10" i="2" s="1"/>
  <c r="E8" i="2"/>
  <c r="G8" i="2" s="1"/>
  <c r="E15" i="2"/>
  <c r="G15" i="2" s="1"/>
  <c r="E7" i="2"/>
  <c r="G7" i="2" s="1"/>
  <c r="E6" i="2"/>
  <c r="E14" i="2"/>
  <c r="D61" i="2"/>
  <c r="G6" i="2" l="1"/>
  <c r="E46" i="2"/>
  <c r="E61" i="2" s="1"/>
  <c r="C62" i="2" s="1"/>
  <c r="F14" i="2"/>
  <c r="F46" i="2" s="1"/>
  <c r="G14" i="2"/>
  <c r="G46" i="2" l="1"/>
  <c r="E55" i="1" l="1"/>
  <c r="F55" i="1"/>
  <c r="G55" i="1"/>
  <c r="H55" i="1"/>
  <c r="D55" i="1"/>
</calcChain>
</file>

<file path=xl/sharedStrings.xml><?xml version="1.0" encoding="utf-8"?>
<sst xmlns="http://schemas.openxmlformats.org/spreadsheetml/2006/main" count="113" uniqueCount="108">
  <si>
    <t>№ пп</t>
  </si>
  <si>
    <t>Перечень автодорог (улиц) с указанием км (адрес объекта в границах агломерации) входящих в состав агломерации</t>
  </si>
  <si>
    <t>ВСЕГО по БКД</t>
  </si>
  <si>
    <t>кв.м.</t>
  </si>
  <si>
    <t>Прове-</t>
  </si>
  <si>
    <t>дено в 2017 г.</t>
  </si>
  <si>
    <t>Ширина</t>
  </si>
  <si>
    <t>Мощность объекта</t>
  </si>
  <si>
    <t>м</t>
  </si>
  <si>
    <t>км</t>
  </si>
  <si>
    <t>Дорога на Усть-Курдюм (от КП ГИБДД до Гусельского моста)</t>
  </si>
  <si>
    <t>Пр. им. 50 лет Октября от ул. Техническая до пл. им. Ленина В.И.</t>
  </si>
  <si>
    <t>Пр-т. Строителей (боковой пр-д)</t>
  </si>
  <si>
    <t>Ул. им. Академика O.K. Антонова</t>
  </si>
  <si>
    <t>Ул.Соколовая от ул. им. Чернышевского до ул. Университетской</t>
  </si>
  <si>
    <t>Дорога от ул. им. Жуковского Н.Е. до ул. Плодородной</t>
  </si>
  <si>
    <t>Ул. Рабочая от ул. им. Радищева А.Н. до ул. им. Рахова В.Г.</t>
  </si>
  <si>
    <t>Ул. Б. Садовая (от ул. Новоузенской до ул. им. Слонова И.А.)</t>
  </si>
  <si>
    <t>Ул. 7-я Нагорная (от пр-та Энтузиастов до Н.Астраханского шоссе)</t>
  </si>
  <si>
    <t>Ул. им. Тархова К.В.</t>
  </si>
  <si>
    <t>Ул. Техническая (от пр. им. 50 лет Октября до ул. им. акад. Навашина С.Г.)</t>
  </si>
  <si>
    <t>Ул. Астраханская (от ул. Б. Казачьей до ул. Соколовой)</t>
  </si>
  <si>
    <t>Площадь им. Ленина В.И.</t>
  </si>
  <si>
    <t>Ново-Астраханское шоссе (от ул. Политехнической до поворота на Кумысную поляну)</t>
  </si>
  <si>
    <t>Ул. Буровая (от ул. Панфилова, до ул. Елшанская)</t>
  </si>
  <si>
    <t>Ул. им. Емлютина Д.В. (от ул. Шелковичной до ул. Рабочей)</t>
  </si>
  <si>
    <t>Ул. им. Шехурдина А.П.</t>
  </si>
  <si>
    <t>Пр-т Энтузиастов (от ул. Крымской до ул. Брянской)</t>
  </si>
  <si>
    <t>Дорога ул. им. Рахова В.Г. (от ул. Шелковичной до ул. Б. Казачьей)</t>
  </si>
  <si>
    <t>Дорога ул. им. Рахова В.Г. (от ул. 2-й Садовой до ул. Шелковичной)</t>
  </si>
  <si>
    <t>Ул. им. Чапаева В.И. от ул. Соколовой до ул. Б. Садовой</t>
  </si>
  <si>
    <t>Ул. Б.Садовая</t>
  </si>
  <si>
    <t>Ул. Плодородная (от ул. Танкистов до ул. Топольчанской)</t>
  </si>
  <si>
    <t>Ул. Ипподромная</t>
  </si>
  <si>
    <t>Ул. Огородная</t>
  </si>
  <si>
    <t>Ул. Перспективная</t>
  </si>
  <si>
    <t>Ул. Тульская</t>
  </si>
  <si>
    <t>Князевский взвоз</t>
  </si>
  <si>
    <t>Молодежный пр.</t>
  </si>
  <si>
    <t>Дорога на 2-ю Гуселку</t>
  </si>
  <si>
    <t xml:space="preserve">Дорога на Кумысную поляну по ул. Новоузенской </t>
  </si>
  <si>
    <t>Песчано-Уметский тракт</t>
  </si>
  <si>
    <t>Пр-т им. 50 лет Октября (местный пр-д )</t>
  </si>
  <si>
    <t>пр-т им. 50 лет Октября (местный пр-д,)</t>
  </si>
  <si>
    <t>Сокурский тракт</t>
  </si>
  <si>
    <t>Ул. 1-я Садовая</t>
  </si>
  <si>
    <t>Ул. 5-я Дачная</t>
  </si>
  <si>
    <t>Ул. Встречная</t>
  </si>
  <si>
    <t>Ул. Гвардейская</t>
  </si>
  <si>
    <t>Ул. Деловая (от пр-та 50 лет Октября до ул. Лунная)</t>
  </si>
  <si>
    <t>Дачный пр.</t>
  </si>
  <si>
    <t>Ул. Б. Горная</t>
  </si>
  <si>
    <t>Ул. Танкистов (от ул. Соколовой до ул. им. акад. Навашина С.Г.)</t>
  </si>
  <si>
    <t>ИТОГО:</t>
  </si>
  <si>
    <t>Привокзальная площадь</t>
  </si>
  <si>
    <t>Перечень объектов 2018 года</t>
  </si>
  <si>
    <t>Приложение</t>
  </si>
  <si>
    <t>Экспертиза стоимости проектов</t>
  </si>
  <si>
    <t>8,2 - 6,0</t>
  </si>
  <si>
    <t>Диагностика</t>
  </si>
  <si>
    <t>Исполнил: Пантелиди Н.С.</t>
  </si>
  <si>
    <t>Ул. им. Челюскинцев (от ул. им. Мичурина И.В. до ул. им. Чернышевского</t>
  </si>
  <si>
    <t xml:space="preserve">Театральная площадь </t>
  </si>
  <si>
    <t>Дорога  ул. им. Разина С.Т. (от ул. Б. Казачьей до ул. Б. Горной)</t>
  </si>
  <si>
    <t xml:space="preserve">Ул. Астраханская </t>
  </si>
  <si>
    <t>Дорога ул. 1-я Степная</t>
  </si>
  <si>
    <t>Дорога ул. 2-я Степная</t>
  </si>
  <si>
    <t>Дорога ул. 3-я Степная</t>
  </si>
  <si>
    <t>Дорога ул. Верхняя</t>
  </si>
  <si>
    <t xml:space="preserve">Ул. им. Орджоникидзе Г.К. </t>
  </si>
  <si>
    <t xml:space="preserve">Дополнительный список объектов ремонта </t>
  </si>
  <si>
    <t xml:space="preserve">Дорога  ул. Пензенская </t>
  </si>
  <si>
    <t>Дорога  ул. Тагильская</t>
  </si>
  <si>
    <t xml:space="preserve">Дорога  ул. Томская </t>
  </si>
  <si>
    <t>Дорога 2-й Московский пр.</t>
  </si>
  <si>
    <t>Дорога в промзоне ВСО</t>
  </si>
  <si>
    <t>Санаторий "Октябрьское ущелье"</t>
  </si>
  <si>
    <t>Дорога Деловой тупик</t>
  </si>
  <si>
    <t>Дорога Нескучный переулок</t>
  </si>
  <si>
    <t xml:space="preserve"> Обуховский переулок</t>
  </si>
  <si>
    <t>Дорога от ул. Городской до кольца авт. маршрута №13)</t>
  </si>
  <si>
    <t>Дорога пл. им. Гагарина Ю.А.</t>
  </si>
  <si>
    <t xml:space="preserve">Дорога по 5-му Лесопильному пр. </t>
  </si>
  <si>
    <t>Подъездная дорога до ГУЗ "Областной госпиталь ветеранов войны "Центр реабилитации"</t>
  </si>
  <si>
    <t>Дорога Смурский пер.</t>
  </si>
  <si>
    <t>Дорога ул. 2-й Магнитный проезд</t>
  </si>
  <si>
    <t>Дорога ул. 2-я Электронная</t>
  </si>
  <si>
    <t>Дорога ул. Алексеевская</t>
  </si>
  <si>
    <t>Дорога ул. Аптечная</t>
  </si>
  <si>
    <t>Дорога ул. Артиллерийская</t>
  </si>
  <si>
    <t>Дорога ул. Бакинская</t>
  </si>
  <si>
    <t>Дорога ул. Бережная</t>
  </si>
  <si>
    <t>Дорога ул. Валовая</t>
  </si>
  <si>
    <t>Дорога ул. Волгоградская</t>
  </si>
  <si>
    <t>Дорога ул. Выгонная</t>
  </si>
  <si>
    <t>Дорога ул. Геофическая</t>
  </si>
  <si>
    <t>Дорога ул. Гусельская</t>
  </si>
  <si>
    <t>Площадь по ПКРТИ</t>
  </si>
  <si>
    <t>Площадь ремонта</t>
  </si>
  <si>
    <t>Стоимость ремонта</t>
  </si>
  <si>
    <t xml:space="preserve">по муниципальному образованию "Город Саратов" </t>
  </si>
  <si>
    <t>Наимеронование объекта</t>
  </si>
  <si>
    <t>Протяжен-ность ремонта</t>
  </si>
  <si>
    <t xml:space="preserve">Вып. Пантелиди Н.С. </t>
  </si>
  <si>
    <t xml:space="preserve">Дорога  ул. им. Лебедева-Кумача </t>
  </si>
  <si>
    <t>Ул. им. Чернышевского Н.Г.
(от 4-й горбольницы до ул.Орджоникидзе)</t>
  </si>
  <si>
    <t>Протя-жен-ность по ПКРТИ</t>
  </si>
  <si>
    <t>Номер по БКД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</si>
</sst>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9">
    <xf numFmtId="0" fontId="0" fillId="0" borderId="0" xfId="0"/>
    <xf numFmtId="2" fontId="9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vertical="center" wrapText="1"/>
    </xf>
    <xf numFmtId="2" fontId="6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Border="1" applyAlignment="1">
      <alignment horizontal="right" vertical="center" wrapText="1"/>
    </xf>
    <xf numFmtId="1" fontId="0" fillId="0" borderId="0" xfId="0" applyNumberFormat="1"/>
    <xf numFmtId="1" fontId="10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/>
    <xf numFmtId="1" fontId="3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2" fontId="7" fillId="2" borderId="7" xfId="0" applyNumberFormat="1" applyFont="1" applyFill="1" applyBorder="1" applyAlignment="1">
      <alignment horizontal="right" vertical="center" wrapText="1"/>
    </xf>
    <xf numFmtId="1" fontId="2" fillId="2" borderId="7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2" fontId="15" fillId="0" borderId="10" xfId="0" applyNumberFormat="1" applyFont="1" applyBorder="1" applyAlignment="1">
      <alignment vertical="top"/>
    </xf>
    <xf numFmtId="43" fontId="15" fillId="0" borderId="10" xfId="1" applyFont="1" applyBorder="1" applyAlignment="1">
      <alignment vertical="top"/>
    </xf>
    <xf numFmtId="43" fontId="15" fillId="0" borderId="10" xfId="1" applyFont="1" applyBorder="1" applyAlignment="1">
      <alignment vertical="top" wrapText="1"/>
    </xf>
    <xf numFmtId="43" fontId="15" fillId="0" borderId="10" xfId="1" applyFont="1" applyBorder="1" applyAlignment="1">
      <alignment horizontal="center" vertical="top"/>
    </xf>
    <xf numFmtId="43" fontId="15" fillId="0" borderId="10" xfId="1" applyFont="1" applyFill="1" applyBorder="1" applyAlignment="1">
      <alignment vertical="top"/>
    </xf>
    <xf numFmtId="2" fontId="15" fillId="0" borderId="0" xfId="0" applyNumberFormat="1" applyFont="1" applyAlignment="1">
      <alignment vertical="top"/>
    </xf>
    <xf numFmtId="2" fontId="7" fillId="3" borderId="7" xfId="0" applyNumberFormat="1" applyFont="1" applyFill="1" applyBorder="1" applyAlignment="1">
      <alignment horizontal="right" vertical="center" wrapText="1"/>
    </xf>
    <xf numFmtId="1" fontId="2" fillId="3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2" fontId="1" fillId="0" borderId="10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3" zoomScale="85" zoomScaleNormal="100" zoomScaleSheetLayoutView="85" workbookViewId="0">
      <pane ySplit="6" topLeftCell="A9" activePane="bottomLeft" state="frozen"/>
      <selection activeCell="A3" sqref="A3"/>
      <selection pane="bottomLeft" activeCell="J9" sqref="J9"/>
    </sheetView>
  </sheetViews>
  <sheetFormatPr defaultRowHeight="15" x14ac:dyDescent="0.25"/>
  <cols>
    <col min="3" max="3" width="54.28515625" customWidth="1"/>
    <col min="4" max="7" width="17.85546875" customWidth="1"/>
    <col min="8" max="8" width="17.85546875" style="15" customWidth="1"/>
  </cols>
  <sheetData>
    <row r="1" spans="1:8" ht="28.5" x14ac:dyDescent="0.45">
      <c r="G1" s="45" t="s">
        <v>56</v>
      </c>
      <c r="H1" s="45"/>
    </row>
    <row r="2" spans="1:8" ht="5.25" customHeight="1" x14ac:dyDescent="0.25"/>
    <row r="3" spans="1:8" ht="31.5" x14ac:dyDescent="0.5">
      <c r="C3" s="56" t="s">
        <v>55</v>
      </c>
      <c r="D3" s="56"/>
      <c r="E3" s="56"/>
      <c r="F3" s="56"/>
      <c r="G3" s="56"/>
      <c r="H3" s="56"/>
    </row>
    <row r="4" spans="1:8" ht="6" customHeight="1" x14ac:dyDescent="0.25"/>
    <row r="5" spans="1:8" ht="5.25" customHeight="1" thickBot="1" x14ac:dyDescent="0.3"/>
    <row r="6" spans="1:8" ht="42.75" customHeight="1" x14ac:dyDescent="0.25">
      <c r="A6" s="22"/>
      <c r="B6" s="46" t="s">
        <v>0</v>
      </c>
      <c r="C6" s="47" t="s">
        <v>1</v>
      </c>
      <c r="D6" s="1" t="s">
        <v>2</v>
      </c>
      <c r="E6" s="1" t="s">
        <v>4</v>
      </c>
      <c r="F6" s="50" t="s">
        <v>6</v>
      </c>
      <c r="G6" s="52" t="s">
        <v>7</v>
      </c>
      <c r="H6" s="53"/>
    </row>
    <row r="7" spans="1:8" ht="19.5" thickBot="1" x14ac:dyDescent="0.3">
      <c r="A7" s="22"/>
      <c r="B7" s="46"/>
      <c r="C7" s="48"/>
      <c r="D7" s="2" t="s">
        <v>3</v>
      </c>
      <c r="E7" s="3" t="s">
        <v>5</v>
      </c>
      <c r="F7" s="51"/>
      <c r="G7" s="54"/>
      <c r="H7" s="55"/>
    </row>
    <row r="8" spans="1:8" ht="19.5" thickBot="1" x14ac:dyDescent="0.3">
      <c r="A8" s="22"/>
      <c r="B8" s="46"/>
      <c r="C8" s="49"/>
      <c r="D8" s="4"/>
      <c r="E8" s="5" t="s">
        <v>3</v>
      </c>
      <c r="F8" s="6" t="s">
        <v>8</v>
      </c>
      <c r="G8" s="6" t="s">
        <v>9</v>
      </c>
      <c r="H8" s="16" t="s">
        <v>3</v>
      </c>
    </row>
    <row r="9" spans="1:8" ht="38.25" thickBot="1" x14ac:dyDescent="0.3">
      <c r="A9" s="23">
        <v>1</v>
      </c>
      <c r="B9" s="24">
        <v>39</v>
      </c>
      <c r="C9" s="7" t="s">
        <v>10</v>
      </c>
      <c r="D9" s="8">
        <v>133580</v>
      </c>
      <c r="E9" s="8">
        <v>87000</v>
      </c>
      <c r="F9" s="8">
        <v>13.5</v>
      </c>
      <c r="G9" s="9">
        <v>0.59199999999999997</v>
      </c>
      <c r="H9" s="17">
        <v>8000</v>
      </c>
    </row>
    <row r="10" spans="1:8" ht="38.25" thickBot="1" x14ac:dyDescent="0.3">
      <c r="A10" s="23">
        <v>2</v>
      </c>
      <c r="B10" s="24">
        <v>41</v>
      </c>
      <c r="C10" s="7" t="s">
        <v>11</v>
      </c>
      <c r="D10" s="8">
        <v>31879</v>
      </c>
      <c r="E10" s="8">
        <v>0</v>
      </c>
      <c r="F10" s="8">
        <v>14.2</v>
      </c>
      <c r="G10" s="9">
        <v>1.8220000000000001</v>
      </c>
      <c r="H10" s="17">
        <v>25879</v>
      </c>
    </row>
    <row r="11" spans="1:8" ht="19.5" thickBot="1" x14ac:dyDescent="0.3">
      <c r="A11" s="23">
        <v>3</v>
      </c>
      <c r="B11" s="24">
        <v>43</v>
      </c>
      <c r="C11" s="7" t="s">
        <v>12</v>
      </c>
      <c r="D11" s="8">
        <v>120800</v>
      </c>
      <c r="E11" s="8">
        <v>13748</v>
      </c>
      <c r="F11" s="8">
        <v>16.2</v>
      </c>
      <c r="G11" s="10">
        <v>1.734</v>
      </c>
      <c r="H11" s="17">
        <v>28101</v>
      </c>
    </row>
    <row r="12" spans="1:8" ht="19.5" thickBot="1" x14ac:dyDescent="0.3">
      <c r="A12" s="23">
        <v>4</v>
      </c>
      <c r="B12" s="24">
        <v>44</v>
      </c>
      <c r="C12" s="7" t="s">
        <v>13</v>
      </c>
      <c r="D12" s="8">
        <v>26469</v>
      </c>
      <c r="E12" s="8">
        <v>5457</v>
      </c>
      <c r="F12" s="8">
        <v>10.4</v>
      </c>
      <c r="G12" s="10">
        <v>2.2999999999999998</v>
      </c>
      <c r="H12" s="17">
        <v>21012</v>
      </c>
    </row>
    <row r="13" spans="1:8" ht="38.25" thickBot="1" x14ac:dyDescent="0.3">
      <c r="A13" s="23">
        <v>5</v>
      </c>
      <c r="B13" s="24">
        <v>45</v>
      </c>
      <c r="C13" s="7" t="s">
        <v>14</v>
      </c>
      <c r="D13" s="8">
        <v>36917</v>
      </c>
      <c r="E13" s="8">
        <v>16544</v>
      </c>
      <c r="F13" s="8">
        <v>12.2</v>
      </c>
      <c r="G13" s="10">
        <v>2.0489999999999999</v>
      </c>
      <c r="H13" s="17">
        <v>20373</v>
      </c>
    </row>
    <row r="14" spans="1:8" ht="38.25" thickBot="1" x14ac:dyDescent="0.3">
      <c r="A14" s="23">
        <v>6</v>
      </c>
      <c r="B14" s="24">
        <v>51</v>
      </c>
      <c r="C14" s="7" t="s">
        <v>15</v>
      </c>
      <c r="D14" s="8">
        <v>27035</v>
      </c>
      <c r="E14" s="8">
        <v>0</v>
      </c>
      <c r="F14" s="8">
        <v>7.8</v>
      </c>
      <c r="G14" s="10">
        <v>3.4660000000000002</v>
      </c>
      <c r="H14" s="17">
        <v>27035</v>
      </c>
    </row>
    <row r="15" spans="1:8" ht="38.25" thickBot="1" x14ac:dyDescent="0.3">
      <c r="A15" s="23">
        <v>7</v>
      </c>
      <c r="B15" s="24">
        <v>52</v>
      </c>
      <c r="C15" s="7" t="s">
        <v>16</v>
      </c>
      <c r="D15" s="8">
        <v>20057</v>
      </c>
      <c r="E15" s="8">
        <v>0</v>
      </c>
      <c r="F15" s="8">
        <v>8.1999999999999993</v>
      </c>
      <c r="G15" s="10">
        <v>2.4460000000000002</v>
      </c>
      <c r="H15" s="17">
        <v>20057</v>
      </c>
    </row>
    <row r="16" spans="1:8" ht="38.25" thickBot="1" x14ac:dyDescent="0.3">
      <c r="A16" s="23">
        <v>8</v>
      </c>
      <c r="B16" s="24">
        <v>55</v>
      </c>
      <c r="C16" s="7" t="s">
        <v>17</v>
      </c>
      <c r="D16" s="8">
        <v>10913</v>
      </c>
      <c r="E16" s="8">
        <v>6900</v>
      </c>
      <c r="F16" s="8">
        <v>12.9</v>
      </c>
      <c r="G16" s="10">
        <v>0.46500000000000002</v>
      </c>
      <c r="H16" s="17">
        <v>4013</v>
      </c>
    </row>
    <row r="17" spans="1:8" ht="38.25" thickBot="1" x14ac:dyDescent="0.3">
      <c r="A17" s="23">
        <v>9</v>
      </c>
      <c r="B17" s="24">
        <v>61</v>
      </c>
      <c r="C17" s="7" t="s">
        <v>18</v>
      </c>
      <c r="D17" s="8">
        <v>4800</v>
      </c>
      <c r="E17" s="8">
        <v>0</v>
      </c>
      <c r="F17" s="8">
        <v>21</v>
      </c>
      <c r="G17" s="10">
        <v>7.9000000000000001E-2</v>
      </c>
      <c r="H17" s="17">
        <v>1658</v>
      </c>
    </row>
    <row r="18" spans="1:8" ht="19.5" thickBot="1" x14ac:dyDescent="0.3">
      <c r="A18" s="23">
        <v>10</v>
      </c>
      <c r="B18" s="24">
        <v>65</v>
      </c>
      <c r="C18" s="7" t="s">
        <v>19</v>
      </c>
      <c r="D18" s="8">
        <v>56093</v>
      </c>
      <c r="E18" s="8">
        <v>18033</v>
      </c>
      <c r="F18" s="8">
        <v>15.7</v>
      </c>
      <c r="G18" s="10">
        <v>0.50900000000000001</v>
      </c>
      <c r="H18" s="17">
        <v>18000</v>
      </c>
    </row>
    <row r="19" spans="1:8" ht="38.25" thickBot="1" x14ac:dyDescent="0.3">
      <c r="A19" s="23">
        <v>11</v>
      </c>
      <c r="B19" s="24">
        <v>74</v>
      </c>
      <c r="C19" s="7" t="s">
        <v>20</v>
      </c>
      <c r="D19" s="8">
        <v>19950</v>
      </c>
      <c r="E19" s="8">
        <v>0</v>
      </c>
      <c r="F19" s="8">
        <v>25</v>
      </c>
      <c r="G19" s="10">
        <v>0.79800000000000004</v>
      </c>
      <c r="H19" s="17">
        <v>19950</v>
      </c>
    </row>
    <row r="20" spans="1:8" ht="38.25" thickBot="1" x14ac:dyDescent="0.3">
      <c r="A20" s="23">
        <v>12</v>
      </c>
      <c r="B20" s="24">
        <v>76</v>
      </c>
      <c r="C20" s="7" t="s">
        <v>21</v>
      </c>
      <c r="D20" s="8">
        <v>23737</v>
      </c>
      <c r="E20" s="8">
        <v>0</v>
      </c>
      <c r="F20" s="8">
        <v>25.1</v>
      </c>
      <c r="G20" s="10">
        <v>0.94599999999999995</v>
      </c>
      <c r="H20" s="17">
        <v>23737</v>
      </c>
    </row>
    <row r="21" spans="1:8" ht="19.5" thickBot="1" x14ac:dyDescent="0.3">
      <c r="A21" s="23">
        <v>13</v>
      </c>
      <c r="B21" s="24">
        <v>83</v>
      </c>
      <c r="C21" s="7" t="s">
        <v>22</v>
      </c>
      <c r="D21" s="8">
        <v>11902</v>
      </c>
      <c r="E21" s="8">
        <v>0</v>
      </c>
      <c r="F21" s="8">
        <v>48.6</v>
      </c>
      <c r="G21" s="10">
        <v>0.245</v>
      </c>
      <c r="H21" s="17">
        <v>11902</v>
      </c>
    </row>
    <row r="22" spans="1:8" ht="57" thickBot="1" x14ac:dyDescent="0.3">
      <c r="A22" s="23">
        <v>14</v>
      </c>
      <c r="B22" s="24">
        <v>84</v>
      </c>
      <c r="C22" s="7" t="s">
        <v>23</v>
      </c>
      <c r="D22" s="8">
        <v>111523</v>
      </c>
      <c r="E22" s="8">
        <v>40400</v>
      </c>
      <c r="F22" s="8">
        <v>14</v>
      </c>
      <c r="G22" s="10">
        <v>0.85699999999999998</v>
      </c>
      <c r="H22" s="17">
        <v>12000</v>
      </c>
    </row>
    <row r="23" spans="1:8" ht="38.25" thickBot="1" x14ac:dyDescent="0.3">
      <c r="A23" s="23">
        <v>15</v>
      </c>
      <c r="B23" s="24">
        <v>86</v>
      </c>
      <c r="C23" s="7" t="s">
        <v>24</v>
      </c>
      <c r="D23" s="8">
        <v>37158</v>
      </c>
      <c r="E23" s="8">
        <v>26000</v>
      </c>
      <c r="F23" s="8">
        <v>16.2</v>
      </c>
      <c r="G23" s="10">
        <v>0.27800000000000002</v>
      </c>
      <c r="H23" s="17">
        <v>4500</v>
      </c>
    </row>
    <row r="24" spans="1:8" ht="38.25" thickBot="1" x14ac:dyDescent="0.3">
      <c r="A24" s="23">
        <v>16</v>
      </c>
      <c r="B24" s="24">
        <v>93</v>
      </c>
      <c r="C24" s="7" t="s">
        <v>25</v>
      </c>
      <c r="D24" s="8">
        <v>3791</v>
      </c>
      <c r="E24" s="8">
        <v>0</v>
      </c>
      <c r="F24" s="8">
        <v>8.1</v>
      </c>
      <c r="G24" s="10">
        <v>0.47</v>
      </c>
      <c r="H24" s="17">
        <v>3791</v>
      </c>
    </row>
    <row r="25" spans="1:8" ht="19.5" thickBot="1" x14ac:dyDescent="0.3">
      <c r="A25" s="23">
        <v>17</v>
      </c>
      <c r="B25" s="24">
        <v>95</v>
      </c>
      <c r="C25" s="7" t="s">
        <v>26</v>
      </c>
      <c r="D25" s="8">
        <v>77488</v>
      </c>
      <c r="E25" s="8">
        <v>0</v>
      </c>
      <c r="F25" s="8">
        <v>17.5</v>
      </c>
      <c r="G25" s="10">
        <v>2.2200000000000002</v>
      </c>
      <c r="H25" s="17">
        <v>38850</v>
      </c>
    </row>
    <row r="26" spans="1:8" ht="38.25" thickBot="1" x14ac:dyDescent="0.3">
      <c r="A26" s="23">
        <v>18</v>
      </c>
      <c r="B26" s="24">
        <v>108</v>
      </c>
      <c r="C26" s="7" t="s">
        <v>27</v>
      </c>
      <c r="D26" s="8">
        <v>51150</v>
      </c>
      <c r="E26" s="8">
        <v>0</v>
      </c>
      <c r="F26" s="8">
        <v>15.5</v>
      </c>
      <c r="G26" s="10">
        <v>2.452</v>
      </c>
      <c r="H26" s="17">
        <v>38000</v>
      </c>
    </row>
    <row r="27" spans="1:8" ht="19.5" thickBot="1" x14ac:dyDescent="0.3">
      <c r="A27" s="23">
        <v>19</v>
      </c>
      <c r="B27" s="24">
        <v>99</v>
      </c>
      <c r="C27" s="7" t="s">
        <v>54</v>
      </c>
      <c r="D27" s="8">
        <v>10000</v>
      </c>
      <c r="E27" s="8">
        <v>0</v>
      </c>
      <c r="F27" s="8">
        <v>20.8</v>
      </c>
      <c r="G27" s="10">
        <v>0.48</v>
      </c>
      <c r="H27" s="18">
        <v>10000</v>
      </c>
    </row>
    <row r="28" spans="1:8" ht="38.25" thickBot="1" x14ac:dyDescent="0.3">
      <c r="A28" s="23">
        <v>20</v>
      </c>
      <c r="B28" s="24">
        <v>119</v>
      </c>
      <c r="C28" s="7" t="s">
        <v>28</v>
      </c>
      <c r="D28" s="8">
        <v>15627</v>
      </c>
      <c r="E28" s="8">
        <v>0</v>
      </c>
      <c r="F28" s="8">
        <v>14</v>
      </c>
      <c r="G28" s="10">
        <v>1.1160000000000001</v>
      </c>
      <c r="H28" s="17">
        <v>15627</v>
      </c>
    </row>
    <row r="29" spans="1:8" ht="38.25" thickBot="1" x14ac:dyDescent="0.3">
      <c r="A29" s="23">
        <v>21</v>
      </c>
      <c r="B29" s="24">
        <v>120</v>
      </c>
      <c r="C29" s="7" t="s">
        <v>29</v>
      </c>
      <c r="D29" s="8">
        <v>6669</v>
      </c>
      <c r="E29" s="8">
        <v>0</v>
      </c>
      <c r="F29" s="8">
        <v>12.8</v>
      </c>
      <c r="G29" s="10">
        <v>0.52100000000000002</v>
      </c>
      <c r="H29" s="17">
        <v>6669</v>
      </c>
    </row>
    <row r="30" spans="1:8" ht="38.25" thickBot="1" x14ac:dyDescent="0.3">
      <c r="A30" s="23">
        <v>22</v>
      </c>
      <c r="B30" s="24">
        <v>122</v>
      </c>
      <c r="C30" s="7" t="s">
        <v>30</v>
      </c>
      <c r="D30" s="10">
        <v>19148</v>
      </c>
      <c r="E30" s="10">
        <v>0</v>
      </c>
      <c r="F30" s="10">
        <v>14</v>
      </c>
      <c r="G30" s="8">
        <v>0.75</v>
      </c>
      <c r="H30" s="17">
        <v>10504</v>
      </c>
    </row>
    <row r="31" spans="1:8" ht="19.5" thickBot="1" x14ac:dyDescent="0.3">
      <c r="A31" s="23">
        <v>23</v>
      </c>
      <c r="B31" s="24">
        <v>130</v>
      </c>
      <c r="C31" s="7" t="s">
        <v>31</v>
      </c>
      <c r="D31" s="10">
        <v>10913</v>
      </c>
      <c r="E31" s="10">
        <v>0</v>
      </c>
      <c r="F31" s="10">
        <v>10.3</v>
      </c>
      <c r="G31" s="8">
        <v>0.52700000000000002</v>
      </c>
      <c r="H31" s="17">
        <v>5428</v>
      </c>
    </row>
    <row r="32" spans="1:8" ht="38.25" thickBot="1" x14ac:dyDescent="0.3">
      <c r="A32" s="23">
        <v>24</v>
      </c>
      <c r="B32" s="24">
        <v>136</v>
      </c>
      <c r="C32" s="7" t="s">
        <v>32</v>
      </c>
      <c r="D32" s="10">
        <v>38708</v>
      </c>
      <c r="E32" s="10">
        <v>10029</v>
      </c>
      <c r="F32" s="10">
        <v>19.5</v>
      </c>
      <c r="G32" s="8">
        <v>1.415</v>
      </c>
      <c r="H32" s="17">
        <v>28679</v>
      </c>
    </row>
    <row r="33" spans="1:8" ht="19.5" thickBot="1" x14ac:dyDescent="0.3">
      <c r="A33" s="23">
        <v>25</v>
      </c>
      <c r="B33" s="24">
        <v>167</v>
      </c>
      <c r="C33" s="7" t="s">
        <v>33</v>
      </c>
      <c r="D33" s="10">
        <v>19943</v>
      </c>
      <c r="E33" s="10">
        <v>0</v>
      </c>
      <c r="F33" s="10">
        <v>14.2</v>
      </c>
      <c r="G33" s="8">
        <v>1.4039999999999999</v>
      </c>
      <c r="H33" s="17">
        <v>19943</v>
      </c>
    </row>
    <row r="34" spans="1:8" ht="19.5" thickBot="1" x14ac:dyDescent="0.3">
      <c r="A34" s="23">
        <v>26</v>
      </c>
      <c r="B34" s="24">
        <v>168</v>
      </c>
      <c r="C34" s="7" t="s">
        <v>34</v>
      </c>
      <c r="D34" s="10">
        <v>7940</v>
      </c>
      <c r="E34" s="10">
        <v>4601</v>
      </c>
      <c r="F34" s="10">
        <v>7.4</v>
      </c>
      <c r="G34" s="43">
        <v>0.53</v>
      </c>
      <c r="H34" s="44">
        <v>3339</v>
      </c>
    </row>
    <row r="35" spans="1:8" ht="19.5" thickBot="1" x14ac:dyDescent="0.3">
      <c r="A35" s="23">
        <v>27</v>
      </c>
      <c r="B35" s="24">
        <v>172</v>
      </c>
      <c r="C35" s="7" t="s">
        <v>35</v>
      </c>
      <c r="D35" s="10">
        <v>13404</v>
      </c>
      <c r="E35" s="10">
        <v>0</v>
      </c>
      <c r="F35" s="10">
        <v>10.9</v>
      </c>
      <c r="G35" s="8">
        <v>1.23</v>
      </c>
      <c r="H35" s="17">
        <v>13404</v>
      </c>
    </row>
    <row r="36" spans="1:8" ht="19.5" thickBot="1" x14ac:dyDescent="0.3">
      <c r="A36" s="23">
        <v>28</v>
      </c>
      <c r="B36" s="24">
        <v>176</v>
      </c>
      <c r="C36" s="7" t="s">
        <v>36</v>
      </c>
      <c r="D36" s="10">
        <v>20251</v>
      </c>
      <c r="E36" s="10">
        <v>8000</v>
      </c>
      <c r="F36" s="10">
        <v>8.4</v>
      </c>
      <c r="G36" s="8">
        <v>1.1200000000000001</v>
      </c>
      <c r="H36" s="17">
        <v>12251</v>
      </c>
    </row>
    <row r="37" spans="1:8" ht="19.5" thickBot="1" x14ac:dyDescent="0.3">
      <c r="A37" s="23">
        <v>29</v>
      </c>
      <c r="B37" s="24">
        <v>223</v>
      </c>
      <c r="C37" s="7" t="s">
        <v>37</v>
      </c>
      <c r="D37" s="10">
        <v>2019</v>
      </c>
      <c r="E37" s="10"/>
      <c r="F37" s="10">
        <v>8.4</v>
      </c>
      <c r="G37" s="8">
        <v>0.24</v>
      </c>
      <c r="H37" s="17">
        <v>2019</v>
      </c>
    </row>
    <row r="38" spans="1:8" ht="19.5" thickBot="1" x14ac:dyDescent="0.3">
      <c r="A38" s="23">
        <v>30</v>
      </c>
      <c r="B38" s="24">
        <v>241</v>
      </c>
      <c r="C38" s="7" t="s">
        <v>38</v>
      </c>
      <c r="D38" s="10">
        <v>7987</v>
      </c>
      <c r="E38" s="10"/>
      <c r="F38" s="10">
        <v>11.3</v>
      </c>
      <c r="G38" s="8">
        <v>0.70699999999999996</v>
      </c>
      <c r="H38" s="17">
        <v>7987</v>
      </c>
    </row>
    <row r="39" spans="1:8" ht="19.5" thickBot="1" x14ac:dyDescent="0.3">
      <c r="A39" s="23">
        <v>31</v>
      </c>
      <c r="B39" s="24">
        <v>244</v>
      </c>
      <c r="C39" s="7" t="s">
        <v>39</v>
      </c>
      <c r="D39" s="10">
        <v>40268</v>
      </c>
      <c r="E39" s="10">
        <v>0</v>
      </c>
      <c r="F39" s="10">
        <v>6.9</v>
      </c>
      <c r="G39" s="8">
        <v>5.8360000000000003</v>
      </c>
      <c r="H39" s="17">
        <v>40268</v>
      </c>
    </row>
    <row r="40" spans="1:8" ht="38.25" thickBot="1" x14ac:dyDescent="0.3">
      <c r="A40" s="23">
        <v>32</v>
      </c>
      <c r="B40" s="24">
        <v>245</v>
      </c>
      <c r="C40" s="7" t="s">
        <v>40</v>
      </c>
      <c r="D40" s="10">
        <v>31755</v>
      </c>
      <c r="E40" s="10">
        <v>0</v>
      </c>
      <c r="F40" s="10">
        <v>8.6999999999999993</v>
      </c>
      <c r="G40" s="8">
        <v>3.65</v>
      </c>
      <c r="H40" s="17">
        <v>31755</v>
      </c>
    </row>
    <row r="41" spans="1:8" ht="19.5" thickBot="1" x14ac:dyDescent="0.3">
      <c r="A41" s="23">
        <v>33</v>
      </c>
      <c r="B41" s="24">
        <v>271</v>
      </c>
      <c r="C41" s="7" t="s">
        <v>41</v>
      </c>
      <c r="D41" s="10">
        <v>40434</v>
      </c>
      <c r="E41" s="10">
        <v>0</v>
      </c>
      <c r="F41" s="10">
        <v>10.5</v>
      </c>
      <c r="G41" s="8">
        <v>3.1349999999999998</v>
      </c>
      <c r="H41" s="17">
        <v>32830</v>
      </c>
    </row>
    <row r="42" spans="1:8" ht="19.5" thickBot="1" x14ac:dyDescent="0.3">
      <c r="A42" s="23">
        <v>34</v>
      </c>
      <c r="B42" s="24">
        <v>310</v>
      </c>
      <c r="C42" s="7" t="s">
        <v>42</v>
      </c>
      <c r="D42" s="10">
        <v>6600</v>
      </c>
      <c r="E42" s="10">
        <v>0</v>
      </c>
      <c r="F42" s="10">
        <v>6</v>
      </c>
      <c r="G42" s="8">
        <v>1.05</v>
      </c>
      <c r="H42" s="17">
        <v>6600</v>
      </c>
    </row>
    <row r="43" spans="1:8" ht="19.5" thickBot="1" x14ac:dyDescent="0.3">
      <c r="A43" s="23">
        <v>35</v>
      </c>
      <c r="B43" s="24">
        <v>311</v>
      </c>
      <c r="C43" s="7" t="s">
        <v>43</v>
      </c>
      <c r="D43" s="10">
        <v>3120</v>
      </c>
      <c r="E43" s="10">
        <v>0</v>
      </c>
      <c r="F43" s="10">
        <v>6</v>
      </c>
      <c r="G43" s="8">
        <v>0.5</v>
      </c>
      <c r="H43" s="17">
        <v>3120</v>
      </c>
    </row>
    <row r="44" spans="1:8" ht="19.5" thickBot="1" x14ac:dyDescent="0.3">
      <c r="A44" s="23">
        <v>36</v>
      </c>
      <c r="B44" s="24">
        <v>317</v>
      </c>
      <c r="C44" s="7" t="s">
        <v>44</v>
      </c>
      <c r="D44" s="10">
        <v>57748</v>
      </c>
      <c r="E44" s="27">
        <v>16535.25</v>
      </c>
      <c r="F44" s="27" t="s">
        <v>58</v>
      </c>
      <c r="G44" s="28">
        <v>3.96</v>
      </c>
      <c r="H44" s="29">
        <v>26836</v>
      </c>
    </row>
    <row r="45" spans="1:8" ht="19.5" thickBot="1" x14ac:dyDescent="0.3">
      <c r="A45" s="23">
        <v>37</v>
      </c>
      <c r="B45" s="24">
        <v>341</v>
      </c>
      <c r="C45" s="7" t="s">
        <v>45</v>
      </c>
      <c r="D45" s="10">
        <v>9799</v>
      </c>
      <c r="E45" s="10">
        <v>1717</v>
      </c>
      <c r="F45" s="10">
        <v>6.8</v>
      </c>
      <c r="G45" s="8">
        <v>0.24</v>
      </c>
      <c r="H45" s="17">
        <v>1632</v>
      </c>
    </row>
    <row r="46" spans="1:8" ht="19.5" thickBot="1" x14ac:dyDescent="0.3">
      <c r="A46" s="23">
        <v>38</v>
      </c>
      <c r="B46" s="24">
        <v>378</v>
      </c>
      <c r="C46" s="7" t="s">
        <v>46</v>
      </c>
      <c r="D46" s="10">
        <v>3560</v>
      </c>
      <c r="E46" s="10">
        <v>0</v>
      </c>
      <c r="F46" s="10">
        <v>7.6</v>
      </c>
      <c r="G46" s="8">
        <v>0.74299999999999999</v>
      </c>
      <c r="H46" s="17">
        <v>3560</v>
      </c>
    </row>
    <row r="47" spans="1:8" ht="19.5" thickBot="1" x14ac:dyDescent="0.3">
      <c r="A47" s="23">
        <v>39</v>
      </c>
      <c r="B47" s="24">
        <v>443</v>
      </c>
      <c r="C47" s="7" t="s">
        <v>47</v>
      </c>
      <c r="D47" s="10">
        <v>1348</v>
      </c>
      <c r="E47" s="10">
        <v>0</v>
      </c>
      <c r="F47" s="10">
        <v>4.2</v>
      </c>
      <c r="G47" s="8">
        <v>0.32100000000000001</v>
      </c>
      <c r="H47" s="17">
        <v>1348</v>
      </c>
    </row>
    <row r="48" spans="1:8" ht="19.5" thickBot="1" x14ac:dyDescent="0.3">
      <c r="A48" s="23">
        <v>40</v>
      </c>
      <c r="B48" s="24">
        <v>448</v>
      </c>
      <c r="C48" s="7" t="s">
        <v>48</v>
      </c>
      <c r="D48" s="10">
        <v>32800</v>
      </c>
      <c r="E48" s="10">
        <v>0</v>
      </c>
      <c r="F48" s="10">
        <v>7</v>
      </c>
      <c r="G48" s="8">
        <v>4.68</v>
      </c>
      <c r="H48" s="17">
        <v>32800</v>
      </c>
    </row>
    <row r="49" spans="1:8" ht="38.25" thickBot="1" x14ac:dyDescent="0.3">
      <c r="A49" s="23">
        <v>41</v>
      </c>
      <c r="B49" s="24">
        <v>462</v>
      </c>
      <c r="C49" s="7" t="s">
        <v>49</v>
      </c>
      <c r="D49" s="10">
        <v>5525</v>
      </c>
      <c r="E49" s="10">
        <v>0</v>
      </c>
      <c r="F49" s="10">
        <v>6.5</v>
      </c>
      <c r="G49" s="8">
        <v>0.85</v>
      </c>
      <c r="H49" s="17">
        <v>5525</v>
      </c>
    </row>
    <row r="50" spans="1:8" ht="19.5" thickBot="1" x14ac:dyDescent="0.3">
      <c r="A50" s="23">
        <v>42</v>
      </c>
      <c r="B50" s="24">
        <v>215</v>
      </c>
      <c r="C50" s="7" t="s">
        <v>50</v>
      </c>
      <c r="D50" s="10">
        <v>25761</v>
      </c>
      <c r="E50" s="10">
        <v>0</v>
      </c>
      <c r="F50" s="10">
        <v>7</v>
      </c>
      <c r="G50" s="8">
        <v>0.92300000000000004</v>
      </c>
      <c r="H50" s="17">
        <v>6462</v>
      </c>
    </row>
    <row r="51" spans="1:8" ht="19.5" thickBot="1" x14ac:dyDescent="0.3">
      <c r="A51" s="23">
        <v>43</v>
      </c>
      <c r="B51" s="24">
        <v>127</v>
      </c>
      <c r="C51" s="7" t="s">
        <v>51</v>
      </c>
      <c r="D51" s="10">
        <v>24065</v>
      </c>
      <c r="E51" s="10">
        <v>18740</v>
      </c>
      <c r="F51" s="10">
        <v>10.9</v>
      </c>
      <c r="G51" s="10">
        <v>0.49</v>
      </c>
      <c r="H51" s="17">
        <v>5325</v>
      </c>
    </row>
    <row r="52" spans="1:8" ht="38.25" thickBot="1" x14ac:dyDescent="0.3">
      <c r="A52" s="23">
        <v>44</v>
      </c>
      <c r="B52" s="24">
        <v>88</v>
      </c>
      <c r="C52" s="7" t="s">
        <v>52</v>
      </c>
      <c r="D52" s="10">
        <v>48517</v>
      </c>
      <c r="E52" s="10">
        <v>14714</v>
      </c>
      <c r="F52" s="10">
        <v>24.8</v>
      </c>
      <c r="G52" s="10">
        <v>1.37</v>
      </c>
      <c r="H52" s="17">
        <v>7900</v>
      </c>
    </row>
    <row r="53" spans="1:8" ht="19.5" thickBot="1" x14ac:dyDescent="0.3">
      <c r="A53" s="23"/>
      <c r="B53" s="25"/>
      <c r="C53" s="7" t="s">
        <v>57</v>
      </c>
      <c r="D53" s="14"/>
      <c r="E53" s="14"/>
      <c r="F53" s="14"/>
      <c r="G53" s="14"/>
      <c r="H53" s="19"/>
    </row>
    <row r="54" spans="1:8" ht="19.5" thickBot="1" x14ac:dyDescent="0.3">
      <c r="A54" s="23"/>
      <c r="B54" s="25"/>
      <c r="C54" s="7" t="s">
        <v>59</v>
      </c>
      <c r="D54" s="14"/>
      <c r="E54" s="14"/>
      <c r="F54" s="14"/>
      <c r="G54" s="14"/>
      <c r="H54" s="19"/>
    </row>
    <row r="55" spans="1:8" ht="19.5" thickBot="1" x14ac:dyDescent="0.35">
      <c r="A55" s="22"/>
      <c r="B55" s="26"/>
      <c r="C55" s="11" t="s">
        <v>53</v>
      </c>
      <c r="D55" s="12">
        <f t="shared" ref="D55:H55" si="0">SUM(D9:D52)</f>
        <v>1309151</v>
      </c>
      <c r="E55" s="12">
        <f t="shared" si="0"/>
        <v>288418.25</v>
      </c>
      <c r="F55" s="12">
        <f t="shared" si="0"/>
        <v>566.99999999999989</v>
      </c>
      <c r="G55" s="12">
        <f t="shared" si="0"/>
        <v>61.516000000000005</v>
      </c>
      <c r="H55" s="20">
        <f t="shared" si="0"/>
        <v>668669</v>
      </c>
    </row>
    <row r="56" spans="1:8" ht="18.75" x14ac:dyDescent="0.3">
      <c r="B56" s="13"/>
      <c r="C56" s="13"/>
      <c r="D56" s="13"/>
      <c r="E56" s="13"/>
      <c r="F56" s="13"/>
      <c r="G56" s="13"/>
      <c r="H56" s="21"/>
    </row>
    <row r="57" spans="1:8" ht="18.75" x14ac:dyDescent="0.3">
      <c r="B57" s="13"/>
      <c r="C57" s="13"/>
      <c r="D57" s="13"/>
      <c r="E57" s="13"/>
      <c r="F57" s="13"/>
      <c r="G57" s="13"/>
      <c r="H57" s="21"/>
    </row>
    <row r="58" spans="1:8" ht="18.75" x14ac:dyDescent="0.3">
      <c r="B58" s="13"/>
      <c r="C58" s="13"/>
      <c r="D58" s="13"/>
      <c r="E58" s="13"/>
      <c r="F58" s="13"/>
      <c r="G58" s="13"/>
      <c r="H58" s="21"/>
    </row>
    <row r="59" spans="1:8" ht="18.75" x14ac:dyDescent="0.3">
      <c r="B59" s="13"/>
      <c r="C59" s="13" t="s">
        <v>60</v>
      </c>
      <c r="D59" s="13"/>
      <c r="E59" s="13"/>
      <c r="F59" s="13"/>
      <c r="G59" s="13"/>
      <c r="H59" s="21"/>
    </row>
  </sheetData>
  <mergeCells count="6">
    <mergeCell ref="G1:H1"/>
    <mergeCell ref="B6:B8"/>
    <mergeCell ref="C6:C8"/>
    <mergeCell ref="F6:F7"/>
    <mergeCell ref="G6:H7"/>
    <mergeCell ref="C3:H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zoomScale="55" zoomScaleNormal="100" zoomScaleSheetLayoutView="55" workbookViewId="0">
      <selection activeCell="B8" sqref="B8"/>
    </sheetView>
  </sheetViews>
  <sheetFormatPr defaultColWidth="21" defaultRowHeight="15" x14ac:dyDescent="0.25"/>
  <cols>
    <col min="1" max="1" width="13" style="30" customWidth="1"/>
    <col min="2" max="2" width="54.140625" style="30" customWidth="1"/>
    <col min="3" max="3" width="18.7109375" style="30" customWidth="1"/>
    <col min="4" max="4" width="27.85546875" style="30" customWidth="1"/>
    <col min="5" max="5" width="27.42578125" style="30" customWidth="1"/>
    <col min="6" max="6" width="18.140625" style="30" customWidth="1"/>
    <col min="7" max="7" width="34" style="30" customWidth="1"/>
    <col min="8" max="16384" width="21" style="30"/>
  </cols>
  <sheetData>
    <row r="1" spans="1:7" ht="23.25" x14ac:dyDescent="0.25">
      <c r="A1" s="31"/>
      <c r="B1" s="31"/>
      <c r="C1" s="31"/>
      <c r="D1" s="31"/>
      <c r="E1" s="31"/>
      <c r="F1" s="31"/>
      <c r="G1" s="31"/>
    </row>
    <row r="2" spans="1:7" ht="22.5" x14ac:dyDescent="0.25">
      <c r="A2" s="57" t="s">
        <v>70</v>
      </c>
      <c r="B2" s="57"/>
      <c r="C2" s="57"/>
      <c r="D2" s="57"/>
      <c r="E2" s="57"/>
      <c r="F2" s="57"/>
      <c r="G2" s="57"/>
    </row>
    <row r="3" spans="1:7" ht="23.25" x14ac:dyDescent="0.25">
      <c r="A3" s="58" t="s">
        <v>100</v>
      </c>
      <c r="B3" s="58"/>
      <c r="C3" s="58"/>
      <c r="D3" s="58"/>
      <c r="E3" s="58"/>
      <c r="F3" s="58"/>
      <c r="G3" s="58"/>
    </row>
    <row r="4" spans="1:7" ht="23.25" x14ac:dyDescent="0.25">
      <c r="A4" s="31"/>
      <c r="B4" s="31"/>
      <c r="C4" s="31"/>
      <c r="D4" s="31"/>
      <c r="E4" s="31"/>
      <c r="F4" s="31"/>
      <c r="G4" s="31"/>
    </row>
    <row r="5" spans="1:7" ht="120" customHeight="1" x14ac:dyDescent="0.25">
      <c r="A5" s="35" t="s">
        <v>107</v>
      </c>
      <c r="B5" s="35" t="s">
        <v>101</v>
      </c>
      <c r="C5" s="35" t="s">
        <v>106</v>
      </c>
      <c r="D5" s="35" t="s">
        <v>97</v>
      </c>
      <c r="E5" s="35" t="s">
        <v>98</v>
      </c>
      <c r="F5" s="35" t="s">
        <v>102</v>
      </c>
      <c r="G5" s="36" t="s">
        <v>99</v>
      </c>
    </row>
    <row r="6" spans="1:7" ht="86.25" customHeight="1" x14ac:dyDescent="0.25">
      <c r="A6" s="33">
        <v>77</v>
      </c>
      <c r="B6" s="32" t="s">
        <v>61</v>
      </c>
      <c r="C6" s="37">
        <v>0.15</v>
      </c>
      <c r="D6" s="38">
        <v>1386</v>
      </c>
      <c r="E6" s="39">
        <f>D6</f>
        <v>1386</v>
      </c>
      <c r="F6" s="39">
        <v>0.15</v>
      </c>
      <c r="G6" s="38">
        <f>E6*1210</f>
        <v>1677060</v>
      </c>
    </row>
    <row r="7" spans="1:7" ht="37.5" customHeight="1" x14ac:dyDescent="0.25">
      <c r="A7" s="33">
        <v>81</v>
      </c>
      <c r="B7" s="32" t="s">
        <v>62</v>
      </c>
      <c r="C7" s="37">
        <v>0.27</v>
      </c>
      <c r="D7" s="38">
        <v>20475</v>
      </c>
      <c r="E7" s="39">
        <f>D7</f>
        <v>20475</v>
      </c>
      <c r="F7" s="38">
        <v>0.27</v>
      </c>
      <c r="G7" s="38">
        <f t="shared" ref="G7:G44" si="0">E7*1210</f>
        <v>24774750</v>
      </c>
    </row>
    <row r="8" spans="1:7" ht="84" customHeight="1" x14ac:dyDescent="0.25">
      <c r="A8" s="33">
        <v>163</v>
      </c>
      <c r="B8" s="32" t="s">
        <v>63</v>
      </c>
      <c r="C8" s="37">
        <v>1</v>
      </c>
      <c r="D8" s="38">
        <v>9570</v>
      </c>
      <c r="E8" s="40">
        <f>D8</f>
        <v>9570</v>
      </c>
      <c r="F8" s="38">
        <f>C8</f>
        <v>1</v>
      </c>
      <c r="G8" s="38">
        <f t="shared" si="0"/>
        <v>11579700</v>
      </c>
    </row>
    <row r="9" spans="1:7" ht="39" customHeight="1" x14ac:dyDescent="0.25">
      <c r="A9" s="33">
        <v>75</v>
      </c>
      <c r="B9" s="32" t="s">
        <v>64</v>
      </c>
      <c r="C9" s="37">
        <v>0.75</v>
      </c>
      <c r="D9" s="38">
        <v>19377</v>
      </c>
      <c r="E9" s="38">
        <v>8000</v>
      </c>
      <c r="F9" s="41">
        <v>0.62</v>
      </c>
      <c r="G9" s="38">
        <f t="shared" si="0"/>
        <v>9680000</v>
      </c>
    </row>
    <row r="10" spans="1:7" ht="39" customHeight="1" x14ac:dyDescent="0.25">
      <c r="A10" s="33">
        <v>343</v>
      </c>
      <c r="B10" s="32" t="s">
        <v>65</v>
      </c>
      <c r="C10" s="37">
        <v>0.19</v>
      </c>
      <c r="D10" s="38">
        <v>1026</v>
      </c>
      <c r="E10" s="38">
        <f>D10</f>
        <v>1026</v>
      </c>
      <c r="F10" s="38">
        <f t="shared" ref="F10:F11" si="1">C10</f>
        <v>0.19</v>
      </c>
      <c r="G10" s="38">
        <f t="shared" si="0"/>
        <v>1241460</v>
      </c>
    </row>
    <row r="11" spans="1:7" ht="39" customHeight="1" x14ac:dyDescent="0.25">
      <c r="A11" s="33">
        <v>361</v>
      </c>
      <c r="B11" s="32" t="s">
        <v>66</v>
      </c>
      <c r="C11" s="37">
        <v>0.18</v>
      </c>
      <c r="D11" s="38">
        <v>956</v>
      </c>
      <c r="E11" s="38">
        <f t="shared" ref="E11:E12" si="2">D11</f>
        <v>956</v>
      </c>
      <c r="F11" s="38">
        <f t="shared" si="1"/>
        <v>0.18</v>
      </c>
      <c r="G11" s="38">
        <f t="shared" si="0"/>
        <v>1156760</v>
      </c>
    </row>
    <row r="12" spans="1:7" ht="39" customHeight="1" x14ac:dyDescent="0.25">
      <c r="A12" s="33">
        <v>371</v>
      </c>
      <c r="B12" s="32" t="s">
        <v>67</v>
      </c>
      <c r="C12" s="37">
        <v>0.39</v>
      </c>
      <c r="D12" s="38">
        <v>3088</v>
      </c>
      <c r="E12" s="38">
        <f t="shared" si="2"/>
        <v>3088</v>
      </c>
      <c r="F12" s="38">
        <f>C12</f>
        <v>0.39</v>
      </c>
      <c r="G12" s="38">
        <f t="shared" si="0"/>
        <v>3736480</v>
      </c>
    </row>
    <row r="13" spans="1:7" ht="62.25" customHeight="1" x14ac:dyDescent="0.25">
      <c r="A13" s="33">
        <v>84</v>
      </c>
      <c r="B13" s="32" t="s">
        <v>23</v>
      </c>
      <c r="C13" s="37">
        <v>7.97</v>
      </c>
      <c r="D13" s="38">
        <v>111523</v>
      </c>
      <c r="E13" s="38">
        <f>D13/C13*F13</f>
        <v>34702.263488080302</v>
      </c>
      <c r="F13" s="38">
        <v>2.48</v>
      </c>
      <c r="G13" s="38">
        <f t="shared" si="0"/>
        <v>41989738.820577167</v>
      </c>
    </row>
    <row r="14" spans="1:7" ht="83.25" x14ac:dyDescent="0.25">
      <c r="A14" s="33">
        <v>88</v>
      </c>
      <c r="B14" s="32" t="s">
        <v>52</v>
      </c>
      <c r="C14" s="37">
        <v>1.96</v>
      </c>
      <c r="D14" s="38">
        <v>48517</v>
      </c>
      <c r="E14" s="38">
        <f>D14-Лист1!E52-Лист1!H52</f>
        <v>25903</v>
      </c>
      <c r="F14" s="38">
        <f>C14/D14*E14</f>
        <v>1.046434857884865</v>
      </c>
      <c r="G14" s="38">
        <f t="shared" si="0"/>
        <v>31342630</v>
      </c>
    </row>
    <row r="15" spans="1:7" ht="36" customHeight="1" x14ac:dyDescent="0.25">
      <c r="A15" s="33">
        <v>429</v>
      </c>
      <c r="B15" s="32" t="s">
        <v>68</v>
      </c>
      <c r="C15" s="37">
        <v>0.43</v>
      </c>
      <c r="D15" s="38">
        <v>4905</v>
      </c>
      <c r="E15" s="38">
        <f>D15</f>
        <v>4905</v>
      </c>
      <c r="F15" s="38">
        <f>C15</f>
        <v>0.43</v>
      </c>
      <c r="G15" s="38">
        <f t="shared" si="0"/>
        <v>5935050</v>
      </c>
    </row>
    <row r="16" spans="1:7" ht="83.25" x14ac:dyDescent="0.25">
      <c r="A16" s="33">
        <v>96</v>
      </c>
      <c r="B16" s="32" t="s">
        <v>105</v>
      </c>
      <c r="C16" s="37">
        <v>1.04</v>
      </c>
      <c r="D16" s="38">
        <v>25387</v>
      </c>
      <c r="E16" s="38">
        <v>8387</v>
      </c>
      <c r="F16" s="38">
        <f>C16/D16*E16</f>
        <v>0.34358057273407649</v>
      </c>
      <c r="G16" s="38">
        <f t="shared" si="0"/>
        <v>10148270</v>
      </c>
    </row>
    <row r="17" spans="1:7" ht="36.75" customHeight="1" x14ac:dyDescent="0.25">
      <c r="A17" s="33">
        <v>113</v>
      </c>
      <c r="B17" s="32" t="s">
        <v>69</v>
      </c>
      <c r="C17" s="37">
        <v>0.56999999999999995</v>
      </c>
      <c r="D17" s="38">
        <v>10400</v>
      </c>
      <c r="E17" s="38">
        <f>D17</f>
        <v>10400</v>
      </c>
      <c r="F17" s="38">
        <f>C17</f>
        <v>0.56999999999999995</v>
      </c>
      <c r="G17" s="38">
        <f t="shared" si="0"/>
        <v>12584000</v>
      </c>
    </row>
    <row r="18" spans="1:7" ht="36.75" customHeight="1" x14ac:dyDescent="0.25">
      <c r="A18" s="33">
        <v>161</v>
      </c>
      <c r="B18" s="32" t="s">
        <v>104</v>
      </c>
      <c r="C18" s="33">
        <v>1.1000000000000001</v>
      </c>
      <c r="D18" s="38">
        <v>11179</v>
      </c>
      <c r="E18" s="38">
        <f>D18</f>
        <v>11179</v>
      </c>
      <c r="F18" s="38">
        <f>C18</f>
        <v>1.1000000000000001</v>
      </c>
      <c r="G18" s="38">
        <f t="shared" si="0"/>
        <v>13526590</v>
      </c>
    </row>
    <row r="19" spans="1:7" ht="36.75" customHeight="1" x14ac:dyDescent="0.25">
      <c r="A19" s="33">
        <v>170</v>
      </c>
      <c r="B19" s="32" t="s">
        <v>71</v>
      </c>
      <c r="C19" s="33">
        <v>1.43</v>
      </c>
      <c r="D19" s="38">
        <v>10992</v>
      </c>
      <c r="E19" s="38">
        <f t="shared" ref="E19:E23" si="3">D19</f>
        <v>10992</v>
      </c>
      <c r="F19" s="38">
        <f t="shared" ref="F19:F23" si="4">C19</f>
        <v>1.43</v>
      </c>
      <c r="G19" s="38">
        <f t="shared" si="0"/>
        <v>13300320</v>
      </c>
    </row>
    <row r="20" spans="1:7" ht="36.75" customHeight="1" x14ac:dyDescent="0.25">
      <c r="A20" s="33">
        <v>174</v>
      </c>
      <c r="B20" s="32" t="s">
        <v>72</v>
      </c>
      <c r="C20" s="33">
        <v>1.1200000000000001</v>
      </c>
      <c r="D20" s="38">
        <v>7594</v>
      </c>
      <c r="E20" s="38">
        <f t="shared" si="3"/>
        <v>7594</v>
      </c>
      <c r="F20" s="38">
        <f t="shared" si="4"/>
        <v>1.1200000000000001</v>
      </c>
      <c r="G20" s="38">
        <f t="shared" si="0"/>
        <v>9188740</v>
      </c>
    </row>
    <row r="21" spans="1:7" ht="36.75" customHeight="1" x14ac:dyDescent="0.25">
      <c r="A21" s="33">
        <v>175</v>
      </c>
      <c r="B21" s="32" t="s">
        <v>73</v>
      </c>
      <c r="C21" s="33">
        <v>0.52</v>
      </c>
      <c r="D21" s="38">
        <v>7280</v>
      </c>
      <c r="E21" s="38">
        <f t="shared" si="3"/>
        <v>7280</v>
      </c>
      <c r="F21" s="38">
        <f t="shared" si="4"/>
        <v>0.52</v>
      </c>
      <c r="G21" s="38">
        <f t="shared" si="0"/>
        <v>8808800</v>
      </c>
    </row>
    <row r="22" spans="1:7" ht="36.75" customHeight="1" x14ac:dyDescent="0.25">
      <c r="A22" s="33">
        <v>185</v>
      </c>
      <c r="B22" s="32" t="s">
        <v>74</v>
      </c>
      <c r="C22" s="33">
        <v>1.1000000000000001</v>
      </c>
      <c r="D22" s="38">
        <v>7820</v>
      </c>
      <c r="E22" s="38">
        <f t="shared" si="3"/>
        <v>7820</v>
      </c>
      <c r="F22" s="38">
        <f t="shared" si="4"/>
        <v>1.1000000000000001</v>
      </c>
      <c r="G22" s="38">
        <f t="shared" si="0"/>
        <v>9462200</v>
      </c>
    </row>
    <row r="23" spans="1:7" ht="36.75" customHeight="1" x14ac:dyDescent="0.25">
      <c r="A23" s="33">
        <v>207</v>
      </c>
      <c r="B23" s="32" t="s">
        <v>75</v>
      </c>
      <c r="C23" s="33">
        <v>0.51</v>
      </c>
      <c r="D23" s="38">
        <v>3773</v>
      </c>
      <c r="E23" s="38">
        <f t="shared" si="3"/>
        <v>3773</v>
      </c>
      <c r="F23" s="38">
        <f t="shared" si="4"/>
        <v>0.51</v>
      </c>
      <c r="G23" s="38">
        <f t="shared" si="0"/>
        <v>4565330</v>
      </c>
    </row>
    <row r="24" spans="1:7" ht="36.75" customHeight="1" x14ac:dyDescent="0.25">
      <c r="A24" s="33">
        <v>208</v>
      </c>
      <c r="B24" s="32" t="s">
        <v>76</v>
      </c>
      <c r="C24" s="33">
        <v>1.1200000000000001</v>
      </c>
      <c r="D24" s="38">
        <v>10595</v>
      </c>
      <c r="E24" s="38">
        <f>D24/C24*0.3</f>
        <v>2837.946428571428</v>
      </c>
      <c r="F24" s="38">
        <v>0.3</v>
      </c>
      <c r="G24" s="38">
        <f t="shared" si="0"/>
        <v>3433915.1785714277</v>
      </c>
    </row>
    <row r="25" spans="1:7" ht="36.75" customHeight="1" x14ac:dyDescent="0.25">
      <c r="A25" s="33">
        <v>218</v>
      </c>
      <c r="B25" s="32" t="s">
        <v>77</v>
      </c>
      <c r="C25" s="33">
        <v>0.66</v>
      </c>
      <c r="D25" s="38">
        <v>3600</v>
      </c>
      <c r="E25" s="38">
        <f>D25</f>
        <v>3600</v>
      </c>
      <c r="F25" s="38">
        <f>C25</f>
        <v>0.66</v>
      </c>
      <c r="G25" s="38">
        <f t="shared" si="0"/>
        <v>4356000</v>
      </c>
    </row>
    <row r="26" spans="1:7" ht="36.75" customHeight="1" x14ac:dyDescent="0.25">
      <c r="A26" s="33">
        <v>249</v>
      </c>
      <c r="B26" s="32" t="s">
        <v>78</v>
      </c>
      <c r="C26" s="33">
        <v>0.24</v>
      </c>
      <c r="D26" s="38">
        <v>1346</v>
      </c>
      <c r="E26" s="38">
        <f t="shared" ref="E26:E44" si="5">D26</f>
        <v>1346</v>
      </c>
      <c r="F26" s="38">
        <f t="shared" ref="F26:F44" si="6">C26</f>
        <v>0.24</v>
      </c>
      <c r="G26" s="38">
        <f t="shared" si="0"/>
        <v>1628660</v>
      </c>
    </row>
    <row r="27" spans="1:7" ht="36.75" customHeight="1" x14ac:dyDescent="0.25">
      <c r="A27" s="33">
        <v>253</v>
      </c>
      <c r="B27" s="32" t="s">
        <v>79</v>
      </c>
      <c r="C27" s="33">
        <v>0.34</v>
      </c>
      <c r="D27" s="38">
        <v>2683</v>
      </c>
      <c r="E27" s="38">
        <f t="shared" si="5"/>
        <v>2683</v>
      </c>
      <c r="F27" s="38">
        <f t="shared" si="6"/>
        <v>0.34</v>
      </c>
      <c r="G27" s="38">
        <f t="shared" si="0"/>
        <v>3246430</v>
      </c>
    </row>
    <row r="28" spans="1:7" ht="42.75" customHeight="1" x14ac:dyDescent="0.25">
      <c r="A28" s="33">
        <v>267</v>
      </c>
      <c r="B28" s="32" t="s">
        <v>80</v>
      </c>
      <c r="C28" s="33">
        <v>2.0099999999999998</v>
      </c>
      <c r="D28" s="38">
        <v>15099</v>
      </c>
      <c r="E28" s="38">
        <f t="shared" si="5"/>
        <v>15099</v>
      </c>
      <c r="F28" s="38">
        <f t="shared" si="6"/>
        <v>2.0099999999999998</v>
      </c>
      <c r="G28" s="38">
        <f t="shared" si="0"/>
        <v>18269790</v>
      </c>
    </row>
    <row r="29" spans="1:7" ht="66.75" customHeight="1" x14ac:dyDescent="0.25">
      <c r="A29" s="33">
        <v>280</v>
      </c>
      <c r="B29" s="32" t="s">
        <v>81</v>
      </c>
      <c r="C29" s="33">
        <v>0.1</v>
      </c>
      <c r="D29" s="38">
        <v>1226</v>
      </c>
      <c r="E29" s="38">
        <f t="shared" si="5"/>
        <v>1226</v>
      </c>
      <c r="F29" s="38">
        <f t="shared" si="6"/>
        <v>0.1</v>
      </c>
      <c r="G29" s="38">
        <f t="shared" si="0"/>
        <v>1483460</v>
      </c>
    </row>
    <row r="30" spans="1:7" ht="66.75" customHeight="1" x14ac:dyDescent="0.25">
      <c r="A30" s="33">
        <v>284</v>
      </c>
      <c r="B30" s="32" t="s">
        <v>82</v>
      </c>
      <c r="C30" s="33">
        <v>1.57</v>
      </c>
      <c r="D30" s="38">
        <v>11880</v>
      </c>
      <c r="E30" s="38">
        <f t="shared" si="5"/>
        <v>11880</v>
      </c>
      <c r="F30" s="38">
        <f t="shared" si="6"/>
        <v>1.57</v>
      </c>
      <c r="G30" s="38">
        <f t="shared" si="0"/>
        <v>14374800</v>
      </c>
    </row>
    <row r="31" spans="1:7" ht="64.5" customHeight="1" x14ac:dyDescent="0.25">
      <c r="A31" s="33">
        <v>288</v>
      </c>
      <c r="B31" s="32" t="s">
        <v>83</v>
      </c>
      <c r="C31" s="33">
        <v>0.42</v>
      </c>
      <c r="D31" s="38">
        <v>2490</v>
      </c>
      <c r="E31" s="38">
        <f t="shared" si="5"/>
        <v>2490</v>
      </c>
      <c r="F31" s="38">
        <f t="shared" si="6"/>
        <v>0.42</v>
      </c>
      <c r="G31" s="38">
        <f t="shared" si="0"/>
        <v>3012900</v>
      </c>
    </row>
    <row r="32" spans="1:7" ht="42.75" customHeight="1" x14ac:dyDescent="0.25">
      <c r="A32" s="33">
        <v>315</v>
      </c>
      <c r="B32" s="32" t="s">
        <v>84</v>
      </c>
      <c r="C32" s="33">
        <v>0.36</v>
      </c>
      <c r="D32" s="38">
        <v>3186</v>
      </c>
      <c r="E32" s="38">
        <f t="shared" si="5"/>
        <v>3186</v>
      </c>
      <c r="F32" s="38">
        <f t="shared" si="6"/>
        <v>0.36</v>
      </c>
      <c r="G32" s="38">
        <f t="shared" si="0"/>
        <v>3855060</v>
      </c>
    </row>
    <row r="33" spans="1:7" ht="42.75" customHeight="1" x14ac:dyDescent="0.25">
      <c r="A33" s="33">
        <v>345</v>
      </c>
      <c r="B33" s="32" t="s">
        <v>85</v>
      </c>
      <c r="C33" s="33">
        <v>1.24</v>
      </c>
      <c r="D33" s="38">
        <v>7831</v>
      </c>
      <c r="E33" s="38">
        <f t="shared" si="5"/>
        <v>7831</v>
      </c>
      <c r="F33" s="38">
        <f t="shared" si="6"/>
        <v>1.24</v>
      </c>
      <c r="G33" s="38">
        <f t="shared" si="0"/>
        <v>9475510</v>
      </c>
    </row>
    <row r="34" spans="1:7" ht="42.75" customHeight="1" x14ac:dyDescent="0.25">
      <c r="A34" s="33">
        <v>362</v>
      </c>
      <c r="B34" s="32" t="s">
        <v>86</v>
      </c>
      <c r="C34" s="33">
        <v>0.52</v>
      </c>
      <c r="D34" s="38">
        <v>4168</v>
      </c>
      <c r="E34" s="38">
        <f t="shared" si="5"/>
        <v>4168</v>
      </c>
      <c r="F34" s="38">
        <f t="shared" si="6"/>
        <v>0.52</v>
      </c>
      <c r="G34" s="38">
        <f t="shared" si="0"/>
        <v>5043280</v>
      </c>
    </row>
    <row r="35" spans="1:7" ht="42.75" customHeight="1" x14ac:dyDescent="0.25">
      <c r="A35" s="33">
        <v>397</v>
      </c>
      <c r="B35" s="32" t="s">
        <v>87</v>
      </c>
      <c r="C35" s="33">
        <v>0.7</v>
      </c>
      <c r="D35" s="38">
        <v>8120</v>
      </c>
      <c r="E35" s="38">
        <f t="shared" si="5"/>
        <v>8120</v>
      </c>
      <c r="F35" s="38">
        <f t="shared" si="6"/>
        <v>0.7</v>
      </c>
      <c r="G35" s="38">
        <f t="shared" si="0"/>
        <v>9825200</v>
      </c>
    </row>
    <row r="36" spans="1:7" ht="42.75" customHeight="1" x14ac:dyDescent="0.25">
      <c r="A36" s="33">
        <v>401</v>
      </c>
      <c r="B36" s="32" t="s">
        <v>88</v>
      </c>
      <c r="C36" s="33">
        <v>0.27</v>
      </c>
      <c r="D36" s="38">
        <v>2100</v>
      </c>
      <c r="E36" s="38">
        <f t="shared" si="5"/>
        <v>2100</v>
      </c>
      <c r="F36" s="38">
        <f t="shared" si="6"/>
        <v>0.27</v>
      </c>
      <c r="G36" s="38">
        <f t="shared" si="0"/>
        <v>2541000</v>
      </c>
    </row>
    <row r="37" spans="1:7" ht="42.75" customHeight="1" x14ac:dyDescent="0.25">
      <c r="A37" s="33">
        <v>405</v>
      </c>
      <c r="B37" s="32" t="s">
        <v>89</v>
      </c>
      <c r="C37" s="33">
        <v>0.85</v>
      </c>
      <c r="D37" s="38">
        <v>5807</v>
      </c>
      <c r="E37" s="38">
        <f t="shared" si="5"/>
        <v>5807</v>
      </c>
      <c r="F37" s="38">
        <f t="shared" si="6"/>
        <v>0.85</v>
      </c>
      <c r="G37" s="38">
        <f t="shared" si="0"/>
        <v>7026470</v>
      </c>
    </row>
    <row r="38" spans="1:7" ht="42.75" customHeight="1" x14ac:dyDescent="0.25">
      <c r="A38" s="33">
        <v>408</v>
      </c>
      <c r="B38" s="32" t="s">
        <v>90</v>
      </c>
      <c r="C38" s="33">
        <v>0.68</v>
      </c>
      <c r="D38" s="38">
        <v>4683</v>
      </c>
      <c r="E38" s="38">
        <f t="shared" si="5"/>
        <v>4683</v>
      </c>
      <c r="F38" s="38">
        <f t="shared" si="6"/>
        <v>0.68</v>
      </c>
      <c r="G38" s="38">
        <f t="shared" si="0"/>
        <v>5666430</v>
      </c>
    </row>
    <row r="39" spans="1:7" ht="42.75" customHeight="1" x14ac:dyDescent="0.25">
      <c r="A39" s="33">
        <v>415</v>
      </c>
      <c r="B39" s="32" t="s">
        <v>91</v>
      </c>
      <c r="C39" s="33">
        <v>0.47</v>
      </c>
      <c r="D39" s="38">
        <v>3281</v>
      </c>
      <c r="E39" s="38">
        <f t="shared" si="5"/>
        <v>3281</v>
      </c>
      <c r="F39" s="38">
        <f t="shared" si="6"/>
        <v>0.47</v>
      </c>
      <c r="G39" s="38">
        <f t="shared" si="0"/>
        <v>3970010</v>
      </c>
    </row>
    <row r="40" spans="1:7" ht="42.75" customHeight="1" x14ac:dyDescent="0.25">
      <c r="A40" s="33">
        <v>426</v>
      </c>
      <c r="B40" s="32" t="s">
        <v>92</v>
      </c>
      <c r="C40" s="33">
        <v>1.1000000000000001</v>
      </c>
      <c r="D40" s="38">
        <v>7212</v>
      </c>
      <c r="E40" s="38">
        <f t="shared" si="5"/>
        <v>7212</v>
      </c>
      <c r="F40" s="38">
        <f t="shared" si="6"/>
        <v>1.1000000000000001</v>
      </c>
      <c r="G40" s="38">
        <f t="shared" si="0"/>
        <v>8726520</v>
      </c>
    </row>
    <row r="41" spans="1:7" ht="42.75" customHeight="1" x14ac:dyDescent="0.25">
      <c r="A41" s="33">
        <v>437</v>
      </c>
      <c r="B41" s="32" t="s">
        <v>93</v>
      </c>
      <c r="C41" s="33">
        <v>0.97</v>
      </c>
      <c r="D41" s="38">
        <v>4855</v>
      </c>
      <c r="E41" s="38">
        <f t="shared" si="5"/>
        <v>4855</v>
      </c>
      <c r="F41" s="38">
        <f t="shared" si="6"/>
        <v>0.97</v>
      </c>
      <c r="G41" s="38">
        <f t="shared" si="0"/>
        <v>5874550</v>
      </c>
    </row>
    <row r="42" spans="1:7" ht="42.75" customHeight="1" x14ac:dyDescent="0.25">
      <c r="A42" s="33">
        <v>444</v>
      </c>
      <c r="B42" s="32" t="s">
        <v>94</v>
      </c>
      <c r="C42" s="33">
        <v>0.44</v>
      </c>
      <c r="D42" s="38">
        <v>5879</v>
      </c>
      <c r="E42" s="38">
        <f t="shared" si="5"/>
        <v>5879</v>
      </c>
      <c r="F42" s="38">
        <f t="shared" si="6"/>
        <v>0.44</v>
      </c>
      <c r="G42" s="38">
        <f t="shared" si="0"/>
        <v>7113590</v>
      </c>
    </row>
    <row r="43" spans="1:7" ht="42.75" customHeight="1" x14ac:dyDescent="0.25">
      <c r="A43" s="33">
        <v>452</v>
      </c>
      <c r="B43" s="32" t="s">
        <v>95</v>
      </c>
      <c r="C43" s="33">
        <v>1.03</v>
      </c>
      <c r="D43" s="38">
        <v>20887</v>
      </c>
      <c r="E43" s="38">
        <f t="shared" si="5"/>
        <v>20887</v>
      </c>
      <c r="F43" s="38">
        <f t="shared" si="6"/>
        <v>1.03</v>
      </c>
      <c r="G43" s="38">
        <f t="shared" si="0"/>
        <v>25273270</v>
      </c>
    </row>
    <row r="44" spans="1:7" ht="42.75" customHeight="1" x14ac:dyDescent="0.25">
      <c r="A44" s="33">
        <v>456</v>
      </c>
      <c r="B44" s="32" t="s">
        <v>96</v>
      </c>
      <c r="C44" s="33">
        <v>1.23</v>
      </c>
      <c r="D44" s="38">
        <v>8234</v>
      </c>
      <c r="E44" s="38">
        <f t="shared" si="5"/>
        <v>8234</v>
      </c>
      <c r="F44" s="38">
        <f t="shared" si="6"/>
        <v>1.23</v>
      </c>
      <c r="G44" s="38">
        <f t="shared" si="0"/>
        <v>9963140</v>
      </c>
    </row>
    <row r="45" spans="1:7" ht="27.75" x14ac:dyDescent="0.25">
      <c r="A45" s="33"/>
      <c r="B45" s="32"/>
      <c r="C45" s="33"/>
      <c r="D45" s="38"/>
      <c r="E45" s="38"/>
      <c r="F45" s="38"/>
      <c r="G45" s="38"/>
    </row>
    <row r="46" spans="1:7" ht="27.75" x14ac:dyDescent="0.25">
      <c r="A46" s="33"/>
      <c r="B46" s="33" t="s">
        <v>53</v>
      </c>
      <c r="C46" s="38">
        <f>SUM(C6:C44)</f>
        <v>37</v>
      </c>
      <c r="D46" s="38">
        <f t="shared" ref="D46:G46" si="7">SUM(D6:D44)</f>
        <v>440410</v>
      </c>
      <c r="E46" s="38">
        <f t="shared" si="7"/>
        <v>304841.20991665171</v>
      </c>
      <c r="F46" s="38">
        <f t="shared" si="7"/>
        <v>28.950015430618944</v>
      </c>
      <c r="G46" s="38">
        <f t="shared" si="7"/>
        <v>368857863.99914861</v>
      </c>
    </row>
    <row r="47" spans="1:7" ht="27.75" x14ac:dyDescent="0.25">
      <c r="A47" s="34"/>
      <c r="B47" s="34"/>
      <c r="C47" s="42"/>
      <c r="D47" s="42"/>
      <c r="E47" s="42"/>
      <c r="F47" s="42"/>
      <c r="G47" s="42"/>
    </row>
    <row r="48" spans="1:7" ht="39" customHeight="1" x14ac:dyDescent="0.25">
      <c r="A48" s="34"/>
      <c r="B48" s="34" t="s">
        <v>103</v>
      </c>
      <c r="C48" s="34"/>
      <c r="D48" s="34"/>
      <c r="E48" s="34"/>
      <c r="F48" s="34"/>
      <c r="G48" s="34"/>
    </row>
    <row r="61" spans="3:5" x14ac:dyDescent="0.25">
      <c r="C61" s="30">
        <v>140000</v>
      </c>
      <c r="D61" s="30">
        <f>SUM(D6:D60)</f>
        <v>880820</v>
      </c>
      <c r="E61" s="30">
        <f>SUM(E6:E60)</f>
        <v>609682.41983330343</v>
      </c>
    </row>
    <row r="62" spans="3:5" x14ac:dyDescent="0.25">
      <c r="C62" s="30">
        <f>C61-E61</f>
        <v>-469682.41983330343</v>
      </c>
    </row>
  </sheetData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Лист2</vt:lpstr>
      <vt:lpstr>Лист2!Заголовки_для_печати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Н.С. Пантелиди</dc:creator>
  <cp:lastModifiedBy>Н.С. Пантелиди</cp:lastModifiedBy>
  <cp:lastPrinted>2017-10-25T15:27:51Z</cp:lastPrinted>
  <dcterms:created xsi:type="dcterms:W3CDTF">2017-09-13T10:47:54Z</dcterms:created>
  <dcterms:modified xsi:type="dcterms:W3CDTF">2017-11-09T05:51:59Z</dcterms:modified>
</cp:coreProperties>
</file>